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7875" activeTab="12"/>
  </bookViews>
  <sheets>
    <sheet name="0108" sheetId="1" r:id="rId1"/>
    <sheet name="0208" sheetId="2" r:id="rId2"/>
    <sheet name="0308" sheetId="3" r:id="rId3"/>
    <sheet name="0408" sheetId="4" r:id="rId4"/>
    <sheet name="0508" sheetId="5" r:id="rId5"/>
    <sheet name="0608" sheetId="6" r:id="rId6"/>
    <sheet name="0708" sheetId="7" r:id="rId7"/>
    <sheet name="0808" sheetId="8" r:id="rId8"/>
    <sheet name="0908" sheetId="9" r:id="rId9"/>
    <sheet name="1008" sheetId="10" r:id="rId10"/>
    <sheet name="1108" sheetId="11" r:id="rId11"/>
    <sheet name="1208" sheetId="12" r:id="rId12"/>
    <sheet name="SUM08" sheetId="13" r:id="rId13"/>
  </sheets>
  <externalReferences>
    <externalReference r:id="rId14"/>
  </externalReferences>
  <calcPr calcId="124519"/>
</workbook>
</file>

<file path=xl/calcChain.xml><?xml version="1.0" encoding="utf-8"?>
<calcChain xmlns="http://schemas.openxmlformats.org/spreadsheetml/2006/main">
  <c r="N13" i="13"/>
  <c r="N14"/>
  <c r="N9"/>
  <c r="N28"/>
  <c r="N27"/>
  <c r="N26"/>
  <c r="N25"/>
  <c r="N24"/>
  <c r="N23"/>
  <c r="N22"/>
  <c r="N21"/>
  <c r="N20"/>
  <c r="N19"/>
  <c r="N18"/>
  <c r="N17"/>
  <c r="N29"/>
  <c r="M32"/>
  <c r="M42" s="1"/>
  <c r="M29"/>
  <c r="M28"/>
  <c r="M27"/>
  <c r="M26"/>
  <c r="M25"/>
  <c r="M24"/>
  <c r="M23"/>
  <c r="M22"/>
  <c r="M21"/>
  <c r="M20"/>
  <c r="M19"/>
  <c r="M18"/>
  <c r="M17"/>
  <c r="M9"/>
  <c r="L13"/>
  <c r="L11"/>
  <c r="L10"/>
  <c r="L9"/>
  <c r="L41"/>
  <c r="O41" s="1"/>
  <c r="L35"/>
  <c r="O35" s="1"/>
  <c r="L28"/>
  <c r="L27"/>
  <c r="L26"/>
  <c r="L25"/>
  <c r="L24"/>
  <c r="L23"/>
  <c r="L22"/>
  <c r="L21"/>
  <c r="L20"/>
  <c r="L19"/>
  <c r="L18"/>
  <c r="L17"/>
  <c r="L29"/>
  <c r="K29"/>
  <c r="K28"/>
  <c r="K27"/>
  <c r="K26"/>
  <c r="K25"/>
  <c r="K24"/>
  <c r="K23"/>
  <c r="K22"/>
  <c r="K21"/>
  <c r="K20"/>
  <c r="K19"/>
  <c r="K18"/>
  <c r="K17"/>
  <c r="K42" s="1"/>
  <c r="K9"/>
  <c r="K15" s="1"/>
  <c r="J9"/>
  <c r="J15" s="1"/>
  <c r="J28"/>
  <c r="J27"/>
  <c r="J26"/>
  <c r="J25"/>
  <c r="J24"/>
  <c r="J23"/>
  <c r="J22"/>
  <c r="J21"/>
  <c r="J20"/>
  <c r="J19"/>
  <c r="J18"/>
  <c r="O18" s="1"/>
  <c r="J17"/>
  <c r="J29"/>
  <c r="I34"/>
  <c r="I41"/>
  <c r="I29"/>
  <c r="I28"/>
  <c r="I27"/>
  <c r="I26"/>
  <c r="I25"/>
  <c r="I24"/>
  <c r="I23"/>
  <c r="I22"/>
  <c r="I21"/>
  <c r="I20"/>
  <c r="I19"/>
  <c r="I18"/>
  <c r="I17"/>
  <c r="I9"/>
  <c r="H9"/>
  <c r="G25"/>
  <c r="G24"/>
  <c r="G23"/>
  <c r="G22"/>
  <c r="G21"/>
  <c r="G20"/>
  <c r="G19"/>
  <c r="G18"/>
  <c r="G17"/>
  <c r="H28"/>
  <c r="H27"/>
  <c r="H26"/>
  <c r="H25"/>
  <c r="H24"/>
  <c r="H23"/>
  <c r="H22"/>
  <c r="H21"/>
  <c r="H20"/>
  <c r="H19"/>
  <c r="H18"/>
  <c r="H42" s="1"/>
  <c r="H17"/>
  <c r="H29"/>
  <c r="G28"/>
  <c r="G29"/>
  <c r="G36"/>
  <c r="G12"/>
  <c r="G11"/>
  <c r="G10"/>
  <c r="G9"/>
  <c r="F14"/>
  <c r="F12"/>
  <c r="F11"/>
  <c r="F10"/>
  <c r="O10" s="1"/>
  <c r="F9"/>
  <c r="F28"/>
  <c r="F27"/>
  <c r="F26"/>
  <c r="F25"/>
  <c r="F24"/>
  <c r="F23"/>
  <c r="F22"/>
  <c r="F21"/>
  <c r="F20"/>
  <c r="F19"/>
  <c r="F18"/>
  <c r="F17"/>
  <c r="F29"/>
  <c r="F32"/>
  <c r="E33"/>
  <c r="E29"/>
  <c r="E28"/>
  <c r="E27"/>
  <c r="E26"/>
  <c r="E25"/>
  <c r="E24"/>
  <c r="E23"/>
  <c r="E22"/>
  <c r="E21"/>
  <c r="E20"/>
  <c r="E19"/>
  <c r="E18"/>
  <c r="E17"/>
  <c r="E14"/>
  <c r="E12"/>
  <c r="E11"/>
  <c r="E10"/>
  <c r="E9"/>
  <c r="D14"/>
  <c r="D12"/>
  <c r="D11"/>
  <c r="D10"/>
  <c r="D9"/>
  <c r="D28"/>
  <c r="D27"/>
  <c r="D26"/>
  <c r="D25"/>
  <c r="D24"/>
  <c r="D23"/>
  <c r="D22"/>
  <c r="D21"/>
  <c r="D20"/>
  <c r="D19"/>
  <c r="D18"/>
  <c r="D17"/>
  <c r="D29"/>
  <c r="D42" s="1"/>
  <c r="D32"/>
  <c r="C32"/>
  <c r="C29"/>
  <c r="C28"/>
  <c r="C27"/>
  <c r="C26"/>
  <c r="C25"/>
  <c r="C24"/>
  <c r="C23"/>
  <c r="C22"/>
  <c r="C21"/>
  <c r="C20"/>
  <c r="C19"/>
  <c r="C18"/>
  <c r="C17"/>
  <c r="C14"/>
  <c r="C12"/>
  <c r="C11"/>
  <c r="C10"/>
  <c r="C9"/>
  <c r="H35" i="12"/>
  <c r="H34"/>
  <c r="H33"/>
  <c r="H32"/>
  <c r="H31"/>
  <c r="H30"/>
  <c r="H35" i="9"/>
  <c r="H34"/>
  <c r="H33"/>
  <c r="H32"/>
  <c r="H31"/>
  <c r="H30"/>
  <c r="H35" i="11"/>
  <c r="H34"/>
  <c r="H33"/>
  <c r="H32"/>
  <c r="H31"/>
  <c r="H36" i="7"/>
  <c r="H35"/>
  <c r="H34"/>
  <c r="H33"/>
  <c r="H32"/>
  <c r="H31"/>
  <c r="H30"/>
  <c r="H35" i="6"/>
  <c r="H34"/>
  <c r="H33"/>
  <c r="H32"/>
  <c r="H37" i="4"/>
  <c r="H36"/>
  <c r="H35"/>
  <c r="H34"/>
  <c r="H33"/>
  <c r="H32"/>
  <c r="H31"/>
  <c r="H30"/>
  <c r="H29"/>
  <c r="H37" i="3"/>
  <c r="H36"/>
  <c r="H35"/>
  <c r="H34"/>
  <c r="H33"/>
  <c r="H32"/>
  <c r="H31"/>
  <c r="H30"/>
  <c r="H37" i="2"/>
  <c r="H36"/>
  <c r="H35"/>
  <c r="H34"/>
  <c r="H33"/>
  <c r="H32"/>
  <c r="H31"/>
  <c r="H30"/>
  <c r="H37" i="1"/>
  <c r="H36"/>
  <c r="H35"/>
  <c r="H34"/>
  <c r="H33"/>
  <c r="H32"/>
  <c r="H31"/>
  <c r="H30"/>
  <c r="C7" i="13"/>
  <c r="O40"/>
  <c r="O38"/>
  <c r="O37"/>
  <c r="O36"/>
  <c r="O34"/>
  <c r="O33"/>
  <c r="O31"/>
  <c r="O30"/>
  <c r="N42"/>
  <c r="J42"/>
  <c r="I42"/>
  <c r="E42"/>
  <c r="O13"/>
  <c r="O11"/>
  <c r="M15"/>
  <c r="I15"/>
  <c r="H15"/>
  <c r="G15"/>
  <c r="E15"/>
  <c r="D15"/>
  <c r="C7" i="12"/>
  <c r="D7" s="1"/>
  <c r="E7" s="1"/>
  <c r="F7" s="1"/>
  <c r="G7" s="1"/>
  <c r="G36"/>
  <c r="F36"/>
  <c r="E36"/>
  <c r="D36"/>
  <c r="C36"/>
  <c r="H36" s="1"/>
  <c r="H29"/>
  <c r="H28"/>
  <c r="H27"/>
  <c r="H26"/>
  <c r="H25"/>
  <c r="H24"/>
  <c r="H23"/>
  <c r="H22"/>
  <c r="H21"/>
  <c r="G18"/>
  <c r="F18"/>
  <c r="E18"/>
  <c r="D18"/>
  <c r="H18" s="1"/>
  <c r="C18"/>
  <c r="H17"/>
  <c r="H16"/>
  <c r="H15"/>
  <c r="H14"/>
  <c r="H13"/>
  <c r="H12"/>
  <c r="D7" i="11"/>
  <c r="E7" s="1"/>
  <c r="F7" s="1"/>
  <c r="G7" s="1"/>
  <c r="G36"/>
  <c r="F36"/>
  <c r="E36"/>
  <c r="C36"/>
  <c r="D31"/>
  <c r="D36" s="1"/>
  <c r="H30"/>
  <c r="H29"/>
  <c r="H28"/>
  <c r="H27"/>
  <c r="H26"/>
  <c r="H25"/>
  <c r="H24"/>
  <c r="H23"/>
  <c r="H22"/>
  <c r="H21"/>
  <c r="G18"/>
  <c r="F18"/>
  <c r="E18"/>
  <c r="D18"/>
  <c r="C18"/>
  <c r="H18" s="1"/>
  <c r="H17"/>
  <c r="H16"/>
  <c r="H15"/>
  <c r="H14"/>
  <c r="H13"/>
  <c r="H12"/>
  <c r="D9"/>
  <c r="D38" s="1"/>
  <c r="D7" i="10"/>
  <c r="E7" s="1"/>
  <c r="F7" s="1"/>
  <c r="G7" s="1"/>
  <c r="G36"/>
  <c r="F36"/>
  <c r="E36"/>
  <c r="D36"/>
  <c r="C36"/>
  <c r="H36" s="1"/>
  <c r="H35"/>
  <c r="H34"/>
  <c r="H33"/>
  <c r="H30"/>
  <c r="H29"/>
  <c r="H28"/>
  <c r="H27"/>
  <c r="H26"/>
  <c r="H25"/>
  <c r="H24"/>
  <c r="H23"/>
  <c r="H22"/>
  <c r="H21"/>
  <c r="G18"/>
  <c r="F18"/>
  <c r="E18"/>
  <c r="D18"/>
  <c r="C18"/>
  <c r="C38" s="1"/>
  <c r="H17"/>
  <c r="H16"/>
  <c r="H15"/>
  <c r="H14"/>
  <c r="H13"/>
  <c r="H12"/>
  <c r="D9"/>
  <c r="D38" s="1"/>
  <c r="D7" i="9"/>
  <c r="E7" s="1"/>
  <c r="F7" s="1"/>
  <c r="G7" s="1"/>
  <c r="G36"/>
  <c r="F36"/>
  <c r="E36"/>
  <c r="D36"/>
  <c r="C36"/>
  <c r="H36" s="1"/>
  <c r="H29"/>
  <c r="H28"/>
  <c r="H27"/>
  <c r="H26"/>
  <c r="H25"/>
  <c r="H24"/>
  <c r="H23"/>
  <c r="H22"/>
  <c r="H21"/>
  <c r="G18"/>
  <c r="F18"/>
  <c r="E18"/>
  <c r="D18"/>
  <c r="C18"/>
  <c r="C38" s="1"/>
  <c r="H17"/>
  <c r="H16"/>
  <c r="H15"/>
  <c r="H14"/>
  <c r="H13"/>
  <c r="H12"/>
  <c r="D9"/>
  <c r="D38" s="1"/>
  <c r="D7" i="8"/>
  <c r="E7" s="1"/>
  <c r="F7" s="1"/>
  <c r="G7" s="1"/>
  <c r="G36"/>
  <c r="F36"/>
  <c r="E36"/>
  <c r="D36"/>
  <c r="C36"/>
  <c r="H36" s="1"/>
  <c r="H35"/>
  <c r="H34"/>
  <c r="H33"/>
  <c r="H30"/>
  <c r="H29"/>
  <c r="H28"/>
  <c r="H27"/>
  <c r="H26"/>
  <c r="H25"/>
  <c r="H24"/>
  <c r="H23"/>
  <c r="H22"/>
  <c r="H21"/>
  <c r="G18"/>
  <c r="F18"/>
  <c r="E18"/>
  <c r="D18"/>
  <c r="H18" s="1"/>
  <c r="C18"/>
  <c r="H17"/>
  <c r="H16"/>
  <c r="H15"/>
  <c r="H14"/>
  <c r="H13"/>
  <c r="H12"/>
  <c r="D8" i="7"/>
  <c r="E8" s="1"/>
  <c r="F8" s="1"/>
  <c r="G8" s="1"/>
  <c r="G37"/>
  <c r="F37"/>
  <c r="E37"/>
  <c r="D37"/>
  <c r="C37"/>
  <c r="H37" s="1"/>
  <c r="H29"/>
  <c r="H28"/>
  <c r="H27"/>
  <c r="H26"/>
  <c r="H25"/>
  <c r="H24"/>
  <c r="H23"/>
  <c r="H22"/>
  <c r="G19"/>
  <c r="F19"/>
  <c r="E19"/>
  <c r="D19"/>
  <c r="H19" s="1"/>
  <c r="C19"/>
  <c r="H18"/>
  <c r="H17"/>
  <c r="H16"/>
  <c r="H15"/>
  <c r="H14"/>
  <c r="H13"/>
  <c r="C8" i="6"/>
  <c r="D8" s="1"/>
  <c r="E8" s="1"/>
  <c r="F8" s="1"/>
  <c r="G8" s="1"/>
  <c r="G36"/>
  <c r="F36"/>
  <c r="E36"/>
  <c r="D36"/>
  <c r="C36"/>
  <c r="H36" s="1"/>
  <c r="H31"/>
  <c r="H30"/>
  <c r="H29"/>
  <c r="H28"/>
  <c r="H27"/>
  <c r="H26"/>
  <c r="H25"/>
  <c r="H24"/>
  <c r="H23"/>
  <c r="H22"/>
  <c r="G19"/>
  <c r="F19"/>
  <c r="E19"/>
  <c r="D19"/>
  <c r="C19"/>
  <c r="H19" s="1"/>
  <c r="H18"/>
  <c r="H17"/>
  <c r="H16"/>
  <c r="H15"/>
  <c r="H14"/>
  <c r="H13"/>
  <c r="D10"/>
  <c r="D38" s="1"/>
  <c r="C8" i="5"/>
  <c r="D8" s="1"/>
  <c r="E8" s="1"/>
  <c r="F8" s="1"/>
  <c r="G8" s="1"/>
  <c r="G34"/>
  <c r="F34"/>
  <c r="E34"/>
  <c r="D34"/>
  <c r="C34"/>
  <c r="H34" s="1"/>
  <c r="H33"/>
  <c r="H32"/>
  <c r="H31"/>
  <c r="H30"/>
  <c r="H29"/>
  <c r="H28"/>
  <c r="H27"/>
  <c r="H26"/>
  <c r="H25"/>
  <c r="H24"/>
  <c r="H23"/>
  <c r="H22"/>
  <c r="G19"/>
  <c r="F19"/>
  <c r="E19"/>
  <c r="D19"/>
  <c r="C19"/>
  <c r="H19" s="1"/>
  <c r="H18"/>
  <c r="H17"/>
  <c r="H16"/>
  <c r="H15"/>
  <c r="H14"/>
  <c r="H13"/>
  <c r="G38" i="4"/>
  <c r="F38"/>
  <c r="E38"/>
  <c r="D38"/>
  <c r="C38"/>
  <c r="H28"/>
  <c r="H27"/>
  <c r="H26"/>
  <c r="H25"/>
  <c r="H24"/>
  <c r="H23"/>
  <c r="H22"/>
  <c r="H21"/>
  <c r="H20"/>
  <c r="G17"/>
  <c r="F17"/>
  <c r="E17"/>
  <c r="D17"/>
  <c r="C17"/>
  <c r="H16"/>
  <c r="H15"/>
  <c r="H14"/>
  <c r="H13"/>
  <c r="H12"/>
  <c r="D7"/>
  <c r="E7" s="1"/>
  <c r="F7" s="1"/>
  <c r="G7" s="1"/>
  <c r="G38" i="3"/>
  <c r="F38"/>
  <c r="E38"/>
  <c r="D38"/>
  <c r="C38"/>
  <c r="H29"/>
  <c r="H28"/>
  <c r="H27"/>
  <c r="H26"/>
  <c r="H25"/>
  <c r="H24"/>
  <c r="H23"/>
  <c r="H22"/>
  <c r="H21"/>
  <c r="H20"/>
  <c r="G17"/>
  <c r="F17"/>
  <c r="E17"/>
  <c r="D17"/>
  <c r="H16"/>
  <c r="C17"/>
  <c r="H15"/>
  <c r="H14"/>
  <c r="H13"/>
  <c r="H12"/>
  <c r="D7"/>
  <c r="E7" s="1"/>
  <c r="F7" s="1"/>
  <c r="G7" s="1"/>
  <c r="C16" i="2"/>
  <c r="H16" s="1"/>
  <c r="G38"/>
  <c r="F38"/>
  <c r="E38"/>
  <c r="D38"/>
  <c r="H29"/>
  <c r="H28"/>
  <c r="H27"/>
  <c r="H26"/>
  <c r="H25"/>
  <c r="H24"/>
  <c r="H23"/>
  <c r="H22"/>
  <c r="H21"/>
  <c r="H20"/>
  <c r="G17"/>
  <c r="F17"/>
  <c r="E17"/>
  <c r="D17"/>
  <c r="C17"/>
  <c r="H15"/>
  <c r="H14"/>
  <c r="H13"/>
  <c r="H12"/>
  <c r="D7"/>
  <c r="E7" s="1"/>
  <c r="F7" s="1"/>
  <c r="G7" s="1"/>
  <c r="C29" i="1"/>
  <c r="C30"/>
  <c r="C9"/>
  <c r="D9" s="1"/>
  <c r="G38"/>
  <c r="F38"/>
  <c r="E38"/>
  <c r="C38"/>
  <c r="H29"/>
  <c r="H28"/>
  <c r="H27"/>
  <c r="H26"/>
  <c r="H25"/>
  <c r="H24"/>
  <c r="H23"/>
  <c r="H22"/>
  <c r="H21"/>
  <c r="H20"/>
  <c r="G17"/>
  <c r="F17"/>
  <c r="E17"/>
  <c r="D17"/>
  <c r="C17"/>
  <c r="H16"/>
  <c r="H15"/>
  <c r="H14"/>
  <c r="H13"/>
  <c r="H12"/>
  <c r="D7"/>
  <c r="E7" s="1"/>
  <c r="F7" s="1"/>
  <c r="G7" s="1"/>
  <c r="N15" i="13" l="1"/>
  <c r="L15"/>
  <c r="L42"/>
  <c r="O26"/>
  <c r="O22"/>
  <c r="O20"/>
  <c r="O24"/>
  <c r="O28"/>
  <c r="G42"/>
  <c r="O19"/>
  <c r="O21"/>
  <c r="O23"/>
  <c r="O25"/>
  <c r="O27"/>
  <c r="O17"/>
  <c r="O14"/>
  <c r="O12"/>
  <c r="F15"/>
  <c r="F42"/>
  <c r="O29"/>
  <c r="O32"/>
  <c r="C15"/>
  <c r="O9"/>
  <c r="C42"/>
  <c r="D7" s="1"/>
  <c r="C38" i="12"/>
  <c r="D9"/>
  <c r="H36" i="11"/>
  <c r="C38"/>
  <c r="E9"/>
  <c r="E9" i="10"/>
  <c r="H18"/>
  <c r="E9" i="9"/>
  <c r="H18"/>
  <c r="C38" i="8"/>
  <c r="D9"/>
  <c r="C39" i="7"/>
  <c r="D10"/>
  <c r="C38" i="6"/>
  <c r="E10"/>
  <c r="H38" i="4"/>
  <c r="H17"/>
  <c r="H17" i="3"/>
  <c r="H38"/>
  <c r="H17" i="2"/>
  <c r="C38"/>
  <c r="H38" s="1"/>
  <c r="H17" i="1"/>
  <c r="C40"/>
  <c r="D38"/>
  <c r="H38" s="1"/>
  <c r="O15" i="13" l="1"/>
  <c r="O42"/>
  <c r="D44"/>
  <c r="E7"/>
  <c r="C44"/>
  <c r="D38" i="12"/>
  <c r="E9"/>
  <c r="E38" i="11"/>
  <c r="F9"/>
  <c r="F9" i="10"/>
  <c r="E38"/>
  <c r="F9" i="9"/>
  <c r="E38"/>
  <c r="D38" i="8"/>
  <c r="E9"/>
  <c r="D39" i="7"/>
  <c r="E10"/>
  <c r="E38" i="6"/>
  <c r="F10"/>
  <c r="D40" i="1"/>
  <c r="E9"/>
  <c r="E44" i="13" l="1"/>
  <c r="F7"/>
  <c r="F9" i="12"/>
  <c r="E38"/>
  <c r="F38" i="11"/>
  <c r="G9"/>
  <c r="G38" s="1"/>
  <c r="F38" i="10"/>
  <c r="G9"/>
  <c r="G38" s="1"/>
  <c r="F38" i="9"/>
  <c r="G9"/>
  <c r="G38" s="1"/>
  <c r="F9" i="8"/>
  <c r="E38"/>
  <c r="F10" i="7"/>
  <c r="E39"/>
  <c r="F38" i="6"/>
  <c r="G10"/>
  <c r="G38" s="1"/>
  <c r="E40" i="1"/>
  <c r="F9"/>
  <c r="F44" i="13" l="1"/>
  <c r="G7"/>
  <c r="F38" i="12"/>
  <c r="G9"/>
  <c r="G38" s="1"/>
  <c r="F38" i="8"/>
  <c r="G9"/>
  <c r="G38" s="1"/>
  <c r="F39" i="7"/>
  <c r="G10"/>
  <c r="G39" s="1"/>
  <c r="G9" i="1"/>
  <c r="G40" s="1"/>
  <c r="F40"/>
  <c r="C9" i="2" s="1"/>
  <c r="G44" i="13" l="1"/>
  <c r="H7"/>
  <c r="D9" i="2"/>
  <c r="C40"/>
  <c r="H44" i="13" l="1"/>
  <c r="I7"/>
  <c r="D40" i="2"/>
  <c r="E9"/>
  <c r="I44" i="13" l="1"/>
  <c r="J7"/>
  <c r="E40" i="2"/>
  <c r="F9"/>
  <c r="J44" i="13" l="1"/>
  <c r="K7"/>
  <c r="F40" i="2"/>
  <c r="G9"/>
  <c r="G40" s="1"/>
  <c r="C9" i="3" s="1"/>
  <c r="K44" i="13" l="1"/>
  <c r="L7"/>
  <c r="D9" i="3"/>
  <c r="C40"/>
  <c r="L44" i="13" l="1"/>
  <c r="M7"/>
  <c r="D40" i="3"/>
  <c r="E9"/>
  <c r="M44" i="13" l="1"/>
  <c r="N7"/>
  <c r="N44" s="1"/>
  <c r="F9" i="3"/>
  <c r="E40"/>
  <c r="F40" l="1"/>
  <c r="C9" i="4" s="1"/>
  <c r="G9" i="3"/>
  <c r="G40" s="1"/>
  <c r="C40" i="4" l="1"/>
  <c r="D9"/>
  <c r="E9" l="1"/>
  <c r="D40"/>
  <c r="F9" l="1"/>
  <c r="E40"/>
  <c r="G9" l="1"/>
  <c r="G40" s="1"/>
  <c r="F40"/>
  <c r="C10" i="5" s="1"/>
  <c r="D10" l="1"/>
  <c r="C36"/>
  <c r="D36" l="1"/>
  <c r="E10"/>
  <c r="F10" l="1"/>
  <c r="E36"/>
  <c r="G10" l="1"/>
  <c r="G36" s="1"/>
  <c r="F36"/>
</calcChain>
</file>

<file path=xl/sharedStrings.xml><?xml version="1.0" encoding="utf-8"?>
<sst xmlns="http://schemas.openxmlformats.org/spreadsheetml/2006/main" count="611" uniqueCount="109">
  <si>
    <t>MASJID IKHTIAR TAMALANREA JAYA</t>
  </si>
  <si>
    <t xml:space="preserve">KOMP. PERUMAHAN DOSEN UNHAS </t>
  </si>
  <si>
    <t>LAPORAN KEUANGAN</t>
  </si>
  <si>
    <t>NO</t>
  </si>
  <si>
    <t>URAIAN</t>
  </si>
  <si>
    <t>T A N G G A L</t>
  </si>
  <si>
    <t>JUMLAH</t>
  </si>
  <si>
    <t>A</t>
  </si>
  <si>
    <t>SALDO AWAL</t>
  </si>
  <si>
    <t>B</t>
  </si>
  <si>
    <t>PENERIMAAN</t>
  </si>
  <si>
    <t>INFAQ JUM'AT</t>
  </si>
  <si>
    <t>INFAQ RUTIN WARGA</t>
  </si>
  <si>
    <t>PAN RAMADHON</t>
  </si>
  <si>
    <t>PAN QURBAN</t>
  </si>
  <si>
    <t>LAIN-LAIN</t>
  </si>
  <si>
    <t>C</t>
  </si>
  <si>
    <t>PENGELUARAN</t>
  </si>
  <si>
    <t>PENGELUARAN RUTIN</t>
  </si>
  <si>
    <t>PENGAJIAN RUTIN</t>
  </si>
  <si>
    <t>PENGAJIAN FIQHI</t>
  </si>
  <si>
    <t>HONOR IMAM MASJID</t>
  </si>
  <si>
    <t>HONOR PENJAGA MASJID</t>
  </si>
  <si>
    <t>SANTUNAN K DUAFA</t>
  </si>
  <si>
    <t>BULLETIN</t>
  </si>
  <si>
    <t>RISMIT</t>
  </si>
  <si>
    <t>MT. ALKHAERAT</t>
  </si>
  <si>
    <t>URT MASJID *)</t>
  </si>
  <si>
    <t>ATK MASJID/F. COPY</t>
  </si>
  <si>
    <t>KONSUMSI RAPAT</t>
  </si>
  <si>
    <t>SUBSIDI PDA</t>
  </si>
  <si>
    <t>POT. RUMPUT &amp; KEB LUAR</t>
  </si>
  <si>
    <t>PEMB. ATAP MASJID</t>
  </si>
  <si>
    <t>RENOV. SEPT. TANK</t>
  </si>
  <si>
    <t>PAN.RAMADHON</t>
  </si>
  <si>
    <t>SALDO AKHIR</t>
  </si>
  <si>
    <t>PENGURUS</t>
  </si>
  <si>
    <t>KETUA    :</t>
  </si>
  <si>
    <t>BENDAHARA :</t>
  </si>
  <si>
    <t>H. SUDIRMAN</t>
  </si>
  <si>
    <t>ISMAIL H. LAIJE</t>
  </si>
  <si>
    <t>BULAN  : JANUARI  2008</t>
  </si>
  <si>
    <t>MAKASSAR, 1 PEBERUARI   2008</t>
  </si>
  <si>
    <t>MAKASSAR, 1 MARET   2008</t>
  </si>
  <si>
    <t>BULAN  : PEBERUARI  2008</t>
  </si>
  <si>
    <t>MAKASSAR, 1 APRIL   2008</t>
  </si>
  <si>
    <t>BULAN  : APRIL  2008</t>
  </si>
  <si>
    <t>MAKASSAR, 1 MEI   2008</t>
  </si>
  <si>
    <t>BULAN  : MARET  2008</t>
  </si>
  <si>
    <t>BULAN  : MEI 2008</t>
  </si>
  <si>
    <t>PEKAN KE</t>
  </si>
  <si>
    <t>ZIS WARGA</t>
  </si>
  <si>
    <t>PENG PANJAR PAN AD HOCK</t>
  </si>
  <si>
    <t>INFAQ PAN AD HOCK</t>
  </si>
  <si>
    <t>URT MASJID</t>
  </si>
  <si>
    <t>PANJAR PANITIA PEMB. MENARA</t>
  </si>
  <si>
    <t>MAKASSAR, 01 JUNI 2008</t>
  </si>
  <si>
    <t>BULAN  : JUNI 2008</t>
  </si>
  <si>
    <t>ATK MASJID/FOTO DOPY</t>
  </si>
  <si>
    <t>MAKASSAR, 01 JULI 2008</t>
  </si>
  <si>
    <t>BULAN  : JULI 2008</t>
  </si>
  <si>
    <t>PANJAR PANITIA RAMADHON</t>
  </si>
  <si>
    <t>DISKUSI, CD &amp; BUKU ARIMATE</t>
  </si>
  <si>
    <t>MAKASSAR, 01 AGUSTUS 2008</t>
  </si>
  <si>
    <t>BULAN  : AGUSTUS 2008</t>
  </si>
  <si>
    <t>MAKASSAR, 01 SEPTEMBER 2008</t>
  </si>
  <si>
    <t>BULAN  : SEPTEMBER 2008</t>
  </si>
  <si>
    <t>MAKASSAR, 01 OKTOBER 2008</t>
  </si>
  <si>
    <t>BULAN  : OKTOBER 2008</t>
  </si>
  <si>
    <t>PANJAR PANITIA ID ADHA</t>
  </si>
  <si>
    <t>AIR PAM</t>
  </si>
  <si>
    <t>MAKASSAR, 01 NOPEMBER 2008</t>
  </si>
  <si>
    <t>PAN. MENARA</t>
  </si>
  <si>
    <t>BULAN  : NOPEMBER 2008</t>
  </si>
  <si>
    <t>ATK MASJID/FOTO COPY</t>
  </si>
  <si>
    <t>PELUNASAN UTANG ATAP</t>
  </si>
  <si>
    <t>MAKASSAR, 01 DESEMBER 2008</t>
  </si>
  <si>
    <t>BULAN  : DESEMBER 2008</t>
  </si>
  <si>
    <t>MAKASSAR, 01 JANUARI  2009</t>
  </si>
  <si>
    <t>B U L A N</t>
  </si>
  <si>
    <t>JANUARI</t>
  </si>
  <si>
    <t>PEBERUARI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</si>
  <si>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</si>
  <si>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</si>
  <si>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</si>
  <si>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</si>
  <si>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</si>
  <si>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</si>
  <si>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</si>
  <si>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</si>
  <si>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</si>
  <si>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</si>
  <si>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PAN. RAMADHAN</t>
  </si>
  <si>
    <t>PAN. QURBAN</t>
  </si>
  <si>
    <t>KEBERSIHAN DLM MASJID</t>
  </si>
  <si>
    <t>SEPTICK TANK/PAGAR</t>
  </si>
  <si>
    <t>PAN. ATAP</t>
  </si>
  <si>
    <t>PERAWATAN TAMAN</t>
  </si>
  <si>
    <t>PAN. TAMAN/JALAN</t>
  </si>
  <si>
    <t>PAN. TANGGA</t>
  </si>
  <si>
    <t>RENOV. PLAFON</t>
  </si>
  <si>
    <t>KBERSIHAN LING. MASJID</t>
  </si>
  <si>
    <t>TAHUN  2008</t>
  </si>
  <si>
    <t>MAKASSAR, 1  JANUARI   2009</t>
  </si>
  <si>
    <t>PAN AD HOCK</t>
  </si>
  <si>
    <t>PAN. RAMADHON</t>
  </si>
  <si>
    <t>ARIMATEA</t>
  </si>
  <si>
    <t>PAN. ADHOCK</t>
  </si>
  <si>
    <t>ATK /FOTO DOPY</t>
  </si>
</sst>
</file>

<file path=xl/styles.xml><?xml version="1.0" encoding="utf-8"?>
<styleSheet xmlns="http://schemas.openxmlformats.org/spreadsheetml/2006/main">
  <numFmts count="3">
    <numFmt numFmtId="164" formatCode="[$-409]d\-mmm\-yy;@"/>
    <numFmt numFmtId="165" formatCode="#,##0;[Red]#,##0"/>
    <numFmt numFmtId="166" formatCode="[$-409]mmm\-yy;@"/>
  </numFmts>
  <fonts count="6">
    <font>
      <sz val="11"/>
      <color theme="1"/>
      <name val="Calibri"/>
      <family val="2"/>
      <charset val="178"/>
      <scheme val="minor"/>
    </font>
    <font>
      <sz val="14"/>
      <name val="Arial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165" fontId="2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/>
    <xf numFmtId="165" fontId="0" fillId="0" borderId="6" xfId="0" applyNumberFormat="1" applyBorder="1"/>
    <xf numFmtId="165" fontId="0" fillId="0" borderId="7" xfId="0" applyNumberFormat="1" applyBorder="1"/>
    <xf numFmtId="3" fontId="0" fillId="0" borderId="0" xfId="0" applyNumberFormat="1"/>
    <xf numFmtId="0" fontId="2" fillId="0" borderId="1" xfId="0" applyFont="1" applyBorder="1"/>
    <xf numFmtId="165" fontId="0" fillId="0" borderId="3" xfId="0" applyNumberFormat="1" applyBorder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5" fillId="0" borderId="0" xfId="0" applyFont="1"/>
    <xf numFmtId="0" fontId="0" fillId="0" borderId="8" xfId="0" applyFill="1" applyBorder="1"/>
    <xf numFmtId="166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EU20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07"/>
      <sheetName val="0207"/>
      <sheetName val="0307"/>
      <sheetName val="0407"/>
      <sheetName val="0507"/>
      <sheetName val="0607"/>
      <sheetName val="0707"/>
      <sheetName val="0807"/>
      <sheetName val="0907"/>
      <sheetName val="1007"/>
      <sheetName val="1107"/>
      <sheetName val="1207"/>
      <sheetName val="SUM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0">
          <cell r="G40">
            <v>13752150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opLeftCell="A13" workbookViewId="0">
      <selection activeCell="F31" sqref="F31:H31"/>
    </sheetView>
  </sheetViews>
  <sheetFormatPr defaultRowHeight="15"/>
  <cols>
    <col min="1" max="1" width="4.5703125" customWidth="1"/>
    <col min="2" max="2" width="23.7109375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22" t="s">
        <v>2</v>
      </c>
      <c r="B3" s="22"/>
      <c r="C3" s="22"/>
      <c r="D3" s="22"/>
      <c r="E3" s="22"/>
      <c r="F3" s="22"/>
      <c r="G3" s="22"/>
      <c r="H3" s="22"/>
    </row>
    <row r="4" spans="1:8">
      <c r="A4" s="22" t="s">
        <v>41</v>
      </c>
      <c r="B4" s="22"/>
      <c r="C4" s="22"/>
      <c r="D4" s="22"/>
      <c r="E4" s="22"/>
      <c r="F4" s="22"/>
      <c r="G4" s="22"/>
      <c r="H4" s="22"/>
    </row>
    <row r="6" spans="1:8">
      <c r="A6" s="23" t="s">
        <v>3</v>
      </c>
      <c r="B6" s="23" t="s">
        <v>4</v>
      </c>
      <c r="C6" s="24" t="s">
        <v>5</v>
      </c>
      <c r="D6" s="24"/>
      <c r="E6" s="24"/>
      <c r="F6" s="24"/>
      <c r="G6" s="24"/>
      <c r="H6" s="25"/>
    </row>
    <row r="7" spans="1:8">
      <c r="A7" s="23"/>
      <c r="B7" s="23"/>
      <c r="C7" s="2">
        <v>39451</v>
      </c>
      <c r="D7" s="2">
        <f>+C7+7</f>
        <v>39458</v>
      </c>
      <c r="E7" s="2">
        <f t="shared" ref="E7:G7" si="0">+D7+7</f>
        <v>39465</v>
      </c>
      <c r="F7" s="2">
        <f t="shared" si="0"/>
        <v>39472</v>
      </c>
      <c r="G7" s="2">
        <f t="shared" si="0"/>
        <v>39479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+'[1]1207'!$G$40</f>
        <v>13752150</v>
      </c>
      <c r="D9" s="8">
        <f t="shared" ref="D9:F9" si="1">+C9+C17-C38</f>
        <v>22062150</v>
      </c>
      <c r="E9" s="8">
        <f t="shared" si="1"/>
        <v>20252150</v>
      </c>
      <c r="F9" s="8">
        <f t="shared" si="1"/>
        <v>19943650</v>
      </c>
      <c r="G9" s="8">
        <f>+F9+F17-F38</f>
        <v>20215650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570000</v>
      </c>
      <c r="D12" s="9">
        <v>520000</v>
      </c>
      <c r="E12" s="9">
        <v>850500</v>
      </c>
      <c r="F12" s="9">
        <v>622000</v>
      </c>
      <c r="G12" s="9"/>
      <c r="H12" s="8">
        <f t="shared" ref="H12:H17" si="2">SUM(C12:G12)</f>
        <v>2562500</v>
      </c>
    </row>
    <row r="13" spans="1:8">
      <c r="A13" s="4"/>
      <c r="B13" s="4" t="s">
        <v>12</v>
      </c>
      <c r="C13" s="9"/>
      <c r="D13" s="9">
        <v>2870000</v>
      </c>
      <c r="E13" s="9"/>
      <c r="F13" s="9"/>
      <c r="G13" s="9"/>
      <c r="H13" s="8">
        <f t="shared" si="2"/>
        <v>2870000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3">
        <v>9903000</v>
      </c>
      <c r="D15" s="9"/>
      <c r="E15" s="9"/>
      <c r="F15" s="9"/>
      <c r="G15" s="9"/>
      <c r="H15" s="8">
        <f t="shared" si="2"/>
        <v>9903000</v>
      </c>
    </row>
    <row r="16" spans="1:8">
      <c r="A16" s="4"/>
      <c r="B16" s="4" t="s">
        <v>15</v>
      </c>
      <c r="C16" s="9"/>
      <c r="D16" s="9"/>
      <c r="E16" s="9"/>
      <c r="F16" s="9"/>
      <c r="G16" s="9"/>
      <c r="H16" s="8">
        <f t="shared" si="2"/>
        <v>0</v>
      </c>
    </row>
    <row r="17" spans="1:8">
      <c r="A17" s="4"/>
      <c r="B17" s="14" t="s">
        <v>6</v>
      </c>
      <c r="C17" s="8">
        <f>SUM(C11:C16)</f>
        <v>10473000</v>
      </c>
      <c r="D17" s="8">
        <f>SUM(D11:D16)</f>
        <v>3390000</v>
      </c>
      <c r="E17" s="8">
        <f>SUM(E11:E16)</f>
        <v>850500</v>
      </c>
      <c r="F17" s="8">
        <f>SUM(F11:F16)</f>
        <v>622000</v>
      </c>
      <c r="G17" s="8">
        <f>SUM(G11:G16)</f>
        <v>0</v>
      </c>
      <c r="H17" s="8">
        <f t="shared" si="2"/>
        <v>15335500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/>
      <c r="H20" s="8">
        <f t="shared" ref="H20:H37" si="3">SUM(C20:G20)</f>
        <v>400000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100000</v>
      </c>
      <c r="F21" s="9">
        <v>100000</v>
      </c>
      <c r="G21" s="9"/>
      <c r="H21" s="8">
        <f t="shared" si="3"/>
        <v>400000</v>
      </c>
    </row>
    <row r="22" spans="1:8">
      <c r="A22" s="4"/>
      <c r="B22" s="4" t="s">
        <v>20</v>
      </c>
      <c r="C22" s="9">
        <v>0</v>
      </c>
      <c r="D22" s="9">
        <v>0</v>
      </c>
      <c r="E22" s="9">
        <v>50000</v>
      </c>
      <c r="F22" s="9">
        <v>50000</v>
      </c>
      <c r="G22" s="9"/>
      <c r="H22" s="8">
        <f t="shared" si="3"/>
        <v>100000</v>
      </c>
    </row>
    <row r="23" spans="1:8">
      <c r="A23" s="4"/>
      <c r="B23" s="4" t="s">
        <v>21</v>
      </c>
      <c r="C23" s="9">
        <v>1200000</v>
      </c>
      <c r="D23" s="9"/>
      <c r="E23" s="9"/>
      <c r="F23" s="9"/>
      <c r="G23" s="9"/>
      <c r="H23" s="8">
        <f t="shared" si="3"/>
        <v>1200000</v>
      </c>
    </row>
    <row r="24" spans="1:8">
      <c r="A24" s="4"/>
      <c r="B24" s="4" t="s">
        <v>22</v>
      </c>
      <c r="C24" s="9">
        <v>300000</v>
      </c>
      <c r="D24" s="9"/>
      <c r="E24" s="9"/>
      <c r="F24" s="9"/>
      <c r="G24" s="9"/>
      <c r="H24" s="8">
        <f t="shared" si="3"/>
        <v>300000</v>
      </c>
    </row>
    <row r="25" spans="1:8">
      <c r="A25" s="4"/>
      <c r="B25" s="4" t="s">
        <v>23</v>
      </c>
      <c r="C25" s="9">
        <v>200000</v>
      </c>
      <c r="D25" s="9"/>
      <c r="E25" s="9"/>
      <c r="F25" s="9"/>
      <c r="G25" s="9"/>
      <c r="H25" s="8">
        <f t="shared" si="3"/>
        <v>200000</v>
      </c>
    </row>
    <row r="26" spans="1:8">
      <c r="A26" s="4"/>
      <c r="B26" s="4" t="s">
        <v>24</v>
      </c>
      <c r="C26" s="9">
        <v>100000</v>
      </c>
      <c r="D26" s="9"/>
      <c r="E26" s="9"/>
      <c r="F26" s="9"/>
      <c r="G26" s="9"/>
      <c r="H26" s="8">
        <f t="shared" si="3"/>
        <v>100000</v>
      </c>
    </row>
    <row r="27" spans="1:8">
      <c r="A27" s="4"/>
      <c r="B27" s="4" t="s">
        <v>25</v>
      </c>
      <c r="C27" s="9"/>
      <c r="D27" s="9"/>
      <c r="E27" s="9"/>
      <c r="F27" s="9"/>
      <c r="G27" s="9"/>
      <c r="H27" s="8">
        <f t="shared" si="3"/>
        <v>0</v>
      </c>
    </row>
    <row r="28" spans="1:8">
      <c r="A28" s="4"/>
      <c r="B28" s="4" t="s">
        <v>26</v>
      </c>
      <c r="C28" s="9"/>
      <c r="D28" s="9"/>
      <c r="E28" s="9"/>
      <c r="F28" s="9">
        <v>100000</v>
      </c>
      <c r="G28" s="9"/>
      <c r="H28" s="8">
        <f t="shared" si="3"/>
        <v>100000</v>
      </c>
    </row>
    <row r="29" spans="1:8">
      <c r="A29" s="4"/>
      <c r="B29" s="4" t="s">
        <v>27</v>
      </c>
      <c r="C29" s="9">
        <f>161000</f>
        <v>161000</v>
      </c>
      <c r="D29" s="9"/>
      <c r="E29" s="9"/>
      <c r="F29" s="9"/>
      <c r="G29" s="9"/>
      <c r="H29" s="8">
        <f t="shared" si="3"/>
        <v>161000</v>
      </c>
    </row>
    <row r="30" spans="1:8">
      <c r="A30" s="4"/>
      <c r="B30" s="4" t="s">
        <v>28</v>
      </c>
      <c r="C30" s="9">
        <f>2000</f>
        <v>2000</v>
      </c>
      <c r="D30" s="9"/>
      <c r="E30" s="9"/>
      <c r="F30" s="9"/>
      <c r="G30" s="9"/>
      <c r="H30" s="8">
        <f t="shared" si="3"/>
        <v>2000</v>
      </c>
    </row>
    <row r="31" spans="1:8">
      <c r="A31" s="4"/>
      <c r="B31" s="4" t="s">
        <v>29</v>
      </c>
      <c r="C31" s="9"/>
      <c r="D31" s="9"/>
      <c r="E31" s="9"/>
      <c r="F31" s="9"/>
      <c r="G31" s="9"/>
      <c r="H31" s="8">
        <f t="shared" si="3"/>
        <v>0</v>
      </c>
    </row>
    <row r="32" spans="1:8">
      <c r="A32" s="4"/>
      <c r="B32" s="4" t="s">
        <v>30</v>
      </c>
      <c r="C32" s="9"/>
      <c r="D32" s="9"/>
      <c r="E32" s="9">
        <v>909000</v>
      </c>
      <c r="F32" s="9"/>
      <c r="G32" s="9"/>
      <c r="H32" s="8">
        <f t="shared" si="3"/>
        <v>909000</v>
      </c>
    </row>
    <row r="33" spans="1:8">
      <c r="A33" s="4"/>
      <c r="B33" s="4" t="s">
        <v>31</v>
      </c>
      <c r="C33" s="9"/>
      <c r="D33" s="9"/>
      <c r="E33" s="9"/>
      <c r="F33" s="9"/>
      <c r="G33" s="9"/>
      <c r="H33" s="8">
        <f t="shared" si="3"/>
        <v>0</v>
      </c>
    </row>
    <row r="34" spans="1:8">
      <c r="A34" s="4"/>
      <c r="B34" s="4" t="s">
        <v>32</v>
      </c>
      <c r="C34" s="9"/>
      <c r="D34" s="9">
        <v>5000000</v>
      </c>
      <c r="E34" s="9"/>
      <c r="F34" s="9"/>
      <c r="G34" s="9"/>
      <c r="H34" s="8">
        <f t="shared" si="3"/>
        <v>5000000</v>
      </c>
    </row>
    <row r="35" spans="1:8">
      <c r="A35" s="4"/>
      <c r="B35" s="4" t="s">
        <v>33</v>
      </c>
      <c r="C35" s="9"/>
      <c r="D35" s="9"/>
      <c r="E35" s="9"/>
      <c r="F35" s="9"/>
      <c r="G35" s="9"/>
      <c r="H35" s="8">
        <f t="shared" si="3"/>
        <v>0</v>
      </c>
    </row>
    <row r="36" spans="1:8">
      <c r="A36" s="4"/>
      <c r="B36" s="4" t="s">
        <v>34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4" t="s">
        <v>6</v>
      </c>
      <c r="C38" s="8">
        <f>SUM(C19:C37)</f>
        <v>2163000</v>
      </c>
      <c r="D38" s="8">
        <f>SUM(D19:D37)</f>
        <v>5200000</v>
      </c>
      <c r="E38" s="8">
        <f>SUM(E19:E37)</f>
        <v>1159000</v>
      </c>
      <c r="F38" s="8">
        <f>SUM(F19:F37)</f>
        <v>350000</v>
      </c>
      <c r="G38" s="8">
        <f>SUM(G19:G37)</f>
        <v>0</v>
      </c>
      <c r="H38" s="8">
        <f>SUM(C38:G38)</f>
        <v>8872000</v>
      </c>
    </row>
    <row r="39" spans="1:8">
      <c r="A39" s="4"/>
      <c r="B39" s="4"/>
      <c r="C39" s="10"/>
      <c r="D39" s="10"/>
      <c r="E39" s="10"/>
      <c r="F39" s="10"/>
      <c r="G39" s="10"/>
      <c r="H39" s="15"/>
    </row>
    <row r="40" spans="1:8">
      <c r="A40" s="4" t="s">
        <v>16</v>
      </c>
      <c r="B40" s="14" t="s">
        <v>35</v>
      </c>
      <c r="C40" s="8">
        <f>+C9+C17-C38</f>
        <v>22062150</v>
      </c>
      <c r="D40" s="8">
        <f>+D9+D17-D38</f>
        <v>20252150</v>
      </c>
      <c r="E40" s="8">
        <f>+E9+E17-E38</f>
        <v>19943650</v>
      </c>
      <c r="F40" s="8">
        <f>+F9+F17-F38</f>
        <v>20215650</v>
      </c>
      <c r="G40" s="8">
        <f>+G9+G17-G38</f>
        <v>20215650</v>
      </c>
      <c r="H40" s="9"/>
    </row>
    <row r="42" spans="1:8">
      <c r="A42" s="21" t="s">
        <v>42</v>
      </c>
      <c r="B42" s="21"/>
      <c r="C42" s="21"/>
      <c r="D42" s="21"/>
      <c r="E42" s="21"/>
      <c r="F42" s="21"/>
      <c r="G42" s="21"/>
      <c r="H42" s="21"/>
    </row>
    <row r="43" spans="1:8">
      <c r="C43" s="10"/>
      <c r="D43" s="10"/>
      <c r="E43" s="10"/>
      <c r="F43" s="10"/>
      <c r="G43" s="10"/>
      <c r="H43" s="10"/>
    </row>
    <row r="44" spans="1:8">
      <c r="D44" t="s">
        <v>36</v>
      </c>
      <c r="F44" s="10"/>
    </row>
    <row r="45" spans="1:8">
      <c r="C45" t="s">
        <v>37</v>
      </c>
      <c r="E45" t="s">
        <v>38</v>
      </c>
    </row>
    <row r="49" spans="3:5">
      <c r="C49" s="16" t="s">
        <v>39</v>
      </c>
      <c r="E49" s="16" t="s">
        <v>40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1.03" right="0.3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H30" sqref="H30:H37"/>
    </sheetView>
  </sheetViews>
  <sheetFormatPr defaultRowHeight="15"/>
  <cols>
    <col min="1" max="1" width="4.7109375" customWidth="1"/>
    <col min="2" max="2" width="23.42578125" customWidth="1"/>
    <col min="3" max="8" width="10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22" t="s">
        <v>2</v>
      </c>
      <c r="B3" s="22"/>
      <c r="C3" s="22"/>
      <c r="D3" s="22"/>
      <c r="E3" s="22"/>
      <c r="F3" s="22"/>
      <c r="G3" s="22"/>
      <c r="H3" s="22"/>
    </row>
    <row r="4" spans="1:8">
      <c r="A4" s="22" t="s">
        <v>44</v>
      </c>
      <c r="B4" s="22"/>
      <c r="C4" s="22"/>
      <c r="D4" s="22"/>
      <c r="E4" s="22"/>
      <c r="F4" s="22"/>
      <c r="G4" s="22"/>
      <c r="H4" s="22"/>
    </row>
    <row r="6" spans="1:8">
      <c r="A6" s="23" t="s">
        <v>3</v>
      </c>
      <c r="B6" s="23" t="s">
        <v>4</v>
      </c>
      <c r="C6" s="24" t="s">
        <v>5</v>
      </c>
      <c r="D6" s="24"/>
      <c r="E6" s="24"/>
      <c r="F6" s="24"/>
      <c r="G6" s="24"/>
      <c r="H6" s="25"/>
    </row>
    <row r="7" spans="1:8">
      <c r="A7" s="23"/>
      <c r="B7" s="23"/>
      <c r="C7" s="2">
        <v>39479</v>
      </c>
      <c r="D7" s="2">
        <f>+C7+7</f>
        <v>39486</v>
      </c>
      <c r="E7" s="2">
        <f t="shared" ref="E7:G7" si="0">+D7+7</f>
        <v>39493</v>
      </c>
      <c r="F7" s="2">
        <f t="shared" si="0"/>
        <v>39500</v>
      </c>
      <c r="G7" s="2">
        <f t="shared" si="0"/>
        <v>39507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+'0108'!F40</f>
        <v>20215650</v>
      </c>
      <c r="D9" s="8">
        <f t="shared" ref="D9:F9" si="1">+C9+C17-C38</f>
        <v>20598650</v>
      </c>
      <c r="E9" s="8">
        <f t="shared" si="1"/>
        <v>18807650</v>
      </c>
      <c r="F9" s="8">
        <f t="shared" si="1"/>
        <v>23113650</v>
      </c>
      <c r="G9" s="8">
        <f>+F9+F17-F38</f>
        <v>22262250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513000</v>
      </c>
      <c r="D12" s="9">
        <v>609000</v>
      </c>
      <c r="E12" s="9">
        <v>1686000</v>
      </c>
      <c r="F12" s="9">
        <v>559000</v>
      </c>
      <c r="G12" s="9">
        <v>468750</v>
      </c>
      <c r="H12" s="8">
        <f t="shared" ref="H12:H17" si="2">SUM(C12:G12)</f>
        <v>3835750</v>
      </c>
    </row>
    <row r="13" spans="1:8">
      <c r="A13" s="4"/>
      <c r="B13" s="4" t="s">
        <v>12</v>
      </c>
      <c r="C13" s="9"/>
      <c r="D13" s="9"/>
      <c r="E13" s="9">
        <v>2820000</v>
      </c>
      <c r="F13" s="9"/>
      <c r="G13" s="9"/>
      <c r="H13" s="8">
        <f t="shared" si="2"/>
        <v>2820000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3"/>
      <c r="D15" s="9"/>
      <c r="E15" s="9"/>
      <c r="F15" s="9"/>
      <c r="G15" s="9"/>
      <c r="H15" s="8">
        <f t="shared" si="2"/>
        <v>0</v>
      </c>
    </row>
    <row r="16" spans="1:8">
      <c r="A16" s="4"/>
      <c r="B16" s="4" t="s">
        <v>15</v>
      </c>
      <c r="C16" s="9">
        <f>120000+170000</f>
        <v>290000</v>
      </c>
      <c r="D16" s="9"/>
      <c r="E16" s="9"/>
      <c r="F16" s="9"/>
      <c r="G16" s="9"/>
      <c r="H16" s="8">
        <f t="shared" si="2"/>
        <v>290000</v>
      </c>
    </row>
    <row r="17" spans="1:8">
      <c r="A17" s="4"/>
      <c r="B17" s="14" t="s">
        <v>6</v>
      </c>
      <c r="C17" s="8">
        <f>SUM(C11:C16)</f>
        <v>803000</v>
      </c>
      <c r="D17" s="8">
        <f>SUM(D11:D16)</f>
        <v>609000</v>
      </c>
      <c r="E17" s="8">
        <f>SUM(E11:E16)</f>
        <v>4506000</v>
      </c>
      <c r="F17" s="8">
        <f>SUM(F11:F16)</f>
        <v>559000</v>
      </c>
      <c r="G17" s="8">
        <f>SUM(G11:G16)</f>
        <v>468750</v>
      </c>
      <c r="H17" s="8">
        <f t="shared" si="2"/>
        <v>6945750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0</v>
      </c>
      <c r="D20" s="9">
        <v>100000</v>
      </c>
      <c r="E20" s="9">
        <v>100000</v>
      </c>
      <c r="F20" s="9">
        <v>100000</v>
      </c>
      <c r="G20" s="9">
        <v>100000</v>
      </c>
      <c r="H20" s="8">
        <f t="shared" ref="H20:H37" si="3">SUM(C20:G20)</f>
        <v>400000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100000</v>
      </c>
      <c r="F21" s="9">
        <v>100000</v>
      </c>
      <c r="G21" s="9">
        <v>100000</v>
      </c>
      <c r="H21" s="8">
        <f t="shared" si="3"/>
        <v>500000</v>
      </c>
    </row>
    <row r="22" spans="1:8">
      <c r="A22" s="4"/>
      <c r="B22" s="4" t="s">
        <v>20</v>
      </c>
      <c r="C22" s="9">
        <v>50000</v>
      </c>
      <c r="D22" s="9">
        <v>0</v>
      </c>
      <c r="E22" s="9">
        <v>0</v>
      </c>
      <c r="F22" s="9">
        <v>0</v>
      </c>
      <c r="G22" s="9">
        <v>0</v>
      </c>
      <c r="H22" s="8">
        <f t="shared" si="3"/>
        <v>50000</v>
      </c>
    </row>
    <row r="23" spans="1:8">
      <c r="A23" s="4"/>
      <c r="B23" s="4" t="s">
        <v>21</v>
      </c>
      <c r="C23" s="9">
        <v>0</v>
      </c>
      <c r="D23" s="9">
        <v>1200000</v>
      </c>
      <c r="E23" s="9"/>
      <c r="F23" s="9"/>
      <c r="G23" s="9"/>
      <c r="H23" s="8">
        <f t="shared" si="3"/>
        <v>1200000</v>
      </c>
    </row>
    <row r="24" spans="1:8">
      <c r="A24" s="4"/>
      <c r="B24" s="4" t="s">
        <v>22</v>
      </c>
      <c r="C24" s="9">
        <v>100000</v>
      </c>
      <c r="D24" s="9">
        <v>500000</v>
      </c>
      <c r="E24" s="9"/>
      <c r="F24" s="9"/>
      <c r="G24" s="9"/>
      <c r="H24" s="8">
        <f t="shared" si="3"/>
        <v>600000</v>
      </c>
    </row>
    <row r="25" spans="1:8">
      <c r="A25" s="4"/>
      <c r="B25" s="4" t="s">
        <v>23</v>
      </c>
      <c r="C25" s="9">
        <v>0</v>
      </c>
      <c r="D25" s="9">
        <v>200000</v>
      </c>
      <c r="E25" s="9"/>
      <c r="F25" s="9"/>
      <c r="G25" s="9"/>
      <c r="H25" s="8">
        <f t="shared" si="3"/>
        <v>200000</v>
      </c>
    </row>
    <row r="26" spans="1:8">
      <c r="A26" s="4"/>
      <c r="B26" s="4" t="s">
        <v>24</v>
      </c>
      <c r="C26" s="9">
        <v>0</v>
      </c>
      <c r="D26" s="9">
        <v>100000</v>
      </c>
      <c r="E26" s="9"/>
      <c r="F26" s="9"/>
      <c r="G26" s="9"/>
      <c r="H26" s="8">
        <f t="shared" si="3"/>
        <v>100000</v>
      </c>
    </row>
    <row r="27" spans="1:8">
      <c r="A27" s="4"/>
      <c r="B27" s="4" t="s">
        <v>25</v>
      </c>
      <c r="C27" s="9"/>
      <c r="D27" s="9"/>
      <c r="E27" s="9"/>
      <c r="F27" s="9"/>
      <c r="G27" s="9"/>
      <c r="H27" s="8">
        <f t="shared" si="3"/>
        <v>0</v>
      </c>
    </row>
    <row r="28" spans="1:8">
      <c r="A28" s="4"/>
      <c r="B28" s="4" t="s">
        <v>26</v>
      </c>
      <c r="C28" s="9"/>
      <c r="D28" s="9"/>
      <c r="E28" s="9"/>
      <c r="F28" s="9">
        <v>100000</v>
      </c>
      <c r="G28" s="9"/>
      <c r="H28" s="8">
        <f t="shared" si="3"/>
        <v>100000</v>
      </c>
    </row>
    <row r="29" spans="1:8">
      <c r="A29" s="4"/>
      <c r="B29" s="4" t="s">
        <v>27</v>
      </c>
      <c r="C29" s="9"/>
      <c r="D29" s="9">
        <v>200000</v>
      </c>
      <c r="E29" s="9"/>
      <c r="F29" s="9"/>
      <c r="G29" s="9"/>
      <c r="H29" s="8">
        <f t="shared" si="3"/>
        <v>200000</v>
      </c>
    </row>
    <row r="30" spans="1:8">
      <c r="A30" s="4"/>
      <c r="B30" s="4" t="s">
        <v>28</v>
      </c>
      <c r="C30" s="9"/>
      <c r="D30" s="9"/>
      <c r="E30" s="9"/>
      <c r="F30" s="9">
        <v>400</v>
      </c>
      <c r="G30" s="9"/>
      <c r="H30" s="8">
        <f t="shared" si="3"/>
        <v>400</v>
      </c>
    </row>
    <row r="31" spans="1:8">
      <c r="A31" s="4"/>
      <c r="B31" s="4" t="s">
        <v>29</v>
      </c>
      <c r="C31" s="9">
        <v>170000</v>
      </c>
      <c r="D31" s="9"/>
      <c r="E31" s="9"/>
      <c r="F31" s="9"/>
      <c r="G31" s="9"/>
      <c r="H31" s="8">
        <f t="shared" si="3"/>
        <v>170000</v>
      </c>
    </row>
    <row r="32" spans="1:8">
      <c r="A32" s="4"/>
      <c r="B32" s="4" t="s">
        <v>30</v>
      </c>
      <c r="C32" s="9"/>
      <c r="D32" s="9"/>
      <c r="E32" s="9"/>
      <c r="F32" s="9">
        <v>610000</v>
      </c>
      <c r="G32" s="9"/>
      <c r="H32" s="8">
        <f t="shared" si="3"/>
        <v>610000</v>
      </c>
    </row>
    <row r="33" spans="1:8">
      <c r="A33" s="4"/>
      <c r="B33" s="4" t="s">
        <v>31</v>
      </c>
      <c r="C33" s="9"/>
      <c r="D33" s="9"/>
      <c r="E33" s="9"/>
      <c r="F33" s="9"/>
      <c r="G33" s="9"/>
      <c r="H33" s="8">
        <f t="shared" si="3"/>
        <v>0</v>
      </c>
    </row>
    <row r="34" spans="1:8">
      <c r="A34" s="4"/>
      <c r="B34" s="4" t="s">
        <v>32</v>
      </c>
      <c r="C34" s="9"/>
      <c r="D34" s="9"/>
      <c r="E34" s="9"/>
      <c r="F34" s="9">
        <v>500000</v>
      </c>
      <c r="G34" s="9"/>
      <c r="H34" s="8">
        <f t="shared" si="3"/>
        <v>500000</v>
      </c>
    </row>
    <row r="35" spans="1:8">
      <c r="A35" s="4"/>
      <c r="B35" s="4" t="s">
        <v>33</v>
      </c>
      <c r="C35" s="9"/>
      <c r="D35" s="9"/>
      <c r="E35" s="9"/>
      <c r="F35" s="9"/>
      <c r="G35" s="9"/>
      <c r="H35" s="8">
        <f t="shared" si="3"/>
        <v>0</v>
      </c>
    </row>
    <row r="36" spans="1:8">
      <c r="A36" s="4"/>
      <c r="B36" s="4" t="s">
        <v>34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4" t="s">
        <v>6</v>
      </c>
      <c r="C38" s="8">
        <f>SUM(C19:C37)</f>
        <v>420000</v>
      </c>
      <c r="D38" s="8">
        <f>SUM(D19:D37)</f>
        <v>2400000</v>
      </c>
      <c r="E38" s="8">
        <f>SUM(E19:E37)</f>
        <v>200000</v>
      </c>
      <c r="F38" s="8">
        <f>SUM(F19:F37)</f>
        <v>1410400</v>
      </c>
      <c r="G38" s="8">
        <f>SUM(G19:G37)</f>
        <v>200000</v>
      </c>
      <c r="H38" s="8">
        <f>SUM(C38:G38)</f>
        <v>4630400</v>
      </c>
    </row>
    <row r="39" spans="1:8">
      <c r="A39" s="4"/>
      <c r="B39" s="4"/>
      <c r="C39" s="10"/>
      <c r="D39" s="10"/>
      <c r="E39" s="10"/>
      <c r="F39" s="10"/>
      <c r="G39" s="10"/>
      <c r="H39" s="15"/>
    </row>
    <row r="40" spans="1:8">
      <c r="A40" s="4" t="s">
        <v>16</v>
      </c>
      <c r="B40" s="14" t="s">
        <v>35</v>
      </c>
      <c r="C40" s="8">
        <f>+C9+C17-C38</f>
        <v>20598650</v>
      </c>
      <c r="D40" s="8">
        <f>+D9+D17-D38</f>
        <v>18807650</v>
      </c>
      <c r="E40" s="8">
        <f>+E9+E17-E38</f>
        <v>23113650</v>
      </c>
      <c r="F40" s="8">
        <f>+F9+F17-F38</f>
        <v>22262250</v>
      </c>
      <c r="G40" s="8">
        <f>+G9+G17-G38</f>
        <v>22531000</v>
      </c>
      <c r="H40" s="9"/>
    </row>
    <row r="42" spans="1:8">
      <c r="A42" s="21" t="s">
        <v>43</v>
      </c>
      <c r="B42" s="21"/>
      <c r="C42" s="21"/>
      <c r="D42" s="21"/>
      <c r="E42" s="21"/>
      <c r="F42" s="21"/>
      <c r="G42" s="21"/>
      <c r="H42" s="21"/>
    </row>
    <row r="43" spans="1:8">
      <c r="C43" s="10"/>
      <c r="D43" s="10"/>
      <c r="E43" s="10"/>
      <c r="F43" s="10"/>
      <c r="G43" s="10"/>
      <c r="H43" s="10"/>
    </row>
    <row r="44" spans="1:8">
      <c r="D44" t="s">
        <v>36</v>
      </c>
      <c r="F44" s="10"/>
    </row>
    <row r="45" spans="1:8">
      <c r="C45" t="s">
        <v>37</v>
      </c>
      <c r="E45" t="s">
        <v>38</v>
      </c>
    </row>
    <row r="49" spans="3:5">
      <c r="C49" s="16" t="s">
        <v>39</v>
      </c>
      <c r="E49" s="16" t="s">
        <v>40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0.7" right="0.14000000000000001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topLeftCell="A13" workbookViewId="0">
      <selection activeCell="H30" sqref="H30:H37"/>
    </sheetView>
  </sheetViews>
  <sheetFormatPr defaultRowHeight="15"/>
  <cols>
    <col min="1" max="1" width="5.140625" customWidth="1"/>
    <col min="2" max="2" width="23.42578125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22" t="s">
        <v>2</v>
      </c>
      <c r="B3" s="22"/>
      <c r="C3" s="22"/>
      <c r="D3" s="22"/>
      <c r="E3" s="22"/>
      <c r="F3" s="22"/>
      <c r="G3" s="22"/>
      <c r="H3" s="22"/>
    </row>
    <row r="4" spans="1:8">
      <c r="A4" s="22" t="s">
        <v>48</v>
      </c>
      <c r="B4" s="22"/>
      <c r="C4" s="22"/>
      <c r="D4" s="22"/>
      <c r="E4" s="22"/>
      <c r="F4" s="22"/>
      <c r="G4" s="22"/>
      <c r="H4" s="22"/>
    </row>
    <row r="6" spans="1:8">
      <c r="A6" s="23" t="s">
        <v>3</v>
      </c>
      <c r="B6" s="23" t="s">
        <v>4</v>
      </c>
      <c r="C6" s="24" t="s">
        <v>5</v>
      </c>
      <c r="D6" s="24"/>
      <c r="E6" s="24"/>
      <c r="F6" s="24"/>
      <c r="G6" s="24"/>
      <c r="H6" s="25"/>
    </row>
    <row r="7" spans="1:8">
      <c r="A7" s="23"/>
      <c r="B7" s="23"/>
      <c r="C7" s="2">
        <v>39514</v>
      </c>
      <c r="D7" s="2">
        <f>+C7+7</f>
        <v>39521</v>
      </c>
      <c r="E7" s="2">
        <f t="shared" ref="E7:G7" si="0">+D7+7</f>
        <v>39528</v>
      </c>
      <c r="F7" s="2">
        <f t="shared" si="0"/>
        <v>39535</v>
      </c>
      <c r="G7" s="2">
        <f t="shared" si="0"/>
        <v>39542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+'0208'!G40</f>
        <v>22531000</v>
      </c>
      <c r="D9" s="8">
        <f t="shared" ref="D9:F9" si="1">+C9+C17-C38</f>
        <v>21066000</v>
      </c>
      <c r="E9" s="8">
        <f t="shared" si="1"/>
        <v>24353000</v>
      </c>
      <c r="F9" s="8">
        <f t="shared" si="1"/>
        <v>24707000</v>
      </c>
      <c r="G9" s="8">
        <f>+F9+F17-F38</f>
        <v>25241000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885000</v>
      </c>
      <c r="D12" s="9">
        <v>1157000</v>
      </c>
      <c r="E12" s="9">
        <v>574000</v>
      </c>
      <c r="F12" s="9">
        <v>1034000</v>
      </c>
      <c r="G12" s="9"/>
      <c r="H12" s="8">
        <f t="shared" ref="H12:H17" si="2">SUM(C12:G12)</f>
        <v>3650000</v>
      </c>
    </row>
    <row r="13" spans="1:8">
      <c r="A13" s="4"/>
      <c r="B13" s="4" t="s">
        <v>12</v>
      </c>
      <c r="C13" s="9"/>
      <c r="D13" s="9">
        <v>2850000</v>
      </c>
      <c r="E13" s="9"/>
      <c r="F13" s="9"/>
      <c r="G13" s="9"/>
      <c r="H13" s="8">
        <f t="shared" si="2"/>
        <v>2850000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3"/>
      <c r="D15" s="9"/>
      <c r="E15" s="9"/>
      <c r="F15" s="9"/>
      <c r="G15" s="9"/>
      <c r="H15" s="8">
        <f t="shared" si="2"/>
        <v>0</v>
      </c>
    </row>
    <row r="16" spans="1:8">
      <c r="A16" s="4"/>
      <c r="B16" s="4" t="s">
        <v>15</v>
      </c>
      <c r="C16" s="9"/>
      <c r="D16" s="9"/>
      <c r="E16" s="9">
        <v>230000</v>
      </c>
      <c r="F16" s="9"/>
      <c r="G16" s="9"/>
      <c r="H16" s="8">
        <f t="shared" si="2"/>
        <v>230000</v>
      </c>
    </row>
    <row r="17" spans="1:8">
      <c r="A17" s="4"/>
      <c r="B17" s="14" t="s">
        <v>6</v>
      </c>
      <c r="C17" s="8">
        <f>SUM(C11:C16)</f>
        <v>885000</v>
      </c>
      <c r="D17" s="8">
        <f>SUM(D11:D16)</f>
        <v>4007000</v>
      </c>
      <c r="E17" s="8">
        <f>SUM(E11:E16)</f>
        <v>804000</v>
      </c>
      <c r="F17" s="8">
        <f>SUM(F11:F16)</f>
        <v>1034000</v>
      </c>
      <c r="G17" s="8">
        <f>SUM(G11:G16)</f>
        <v>0</v>
      </c>
      <c r="H17" s="8">
        <f t="shared" si="2"/>
        <v>6730000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/>
      <c r="H20" s="8">
        <f t="shared" ref="H20:H37" si="3">SUM(C20:G20)</f>
        <v>400000</v>
      </c>
    </row>
    <row r="21" spans="1:8">
      <c r="A21" s="4"/>
      <c r="B21" s="4" t="s">
        <v>19</v>
      </c>
      <c r="C21" s="9">
        <v>100000</v>
      </c>
      <c r="D21" s="9">
        <v>0</v>
      </c>
      <c r="E21" s="9">
        <v>0</v>
      </c>
      <c r="F21" s="9">
        <v>0</v>
      </c>
      <c r="G21" s="9"/>
      <c r="H21" s="8">
        <f t="shared" si="3"/>
        <v>100000</v>
      </c>
    </row>
    <row r="22" spans="1:8">
      <c r="A22" s="4"/>
      <c r="B22" s="4" t="s">
        <v>20</v>
      </c>
      <c r="C22" s="9">
        <v>50000</v>
      </c>
      <c r="D22" s="9">
        <v>0</v>
      </c>
      <c r="E22" s="9">
        <v>50000</v>
      </c>
      <c r="F22" s="9">
        <v>50000</v>
      </c>
      <c r="G22" s="9"/>
      <c r="H22" s="8">
        <f t="shared" si="3"/>
        <v>150000</v>
      </c>
    </row>
    <row r="23" spans="1:8">
      <c r="A23" s="4"/>
      <c r="B23" s="4" t="s">
        <v>21</v>
      </c>
      <c r="C23" s="9">
        <v>1200000</v>
      </c>
      <c r="D23" s="9"/>
      <c r="E23" s="9"/>
      <c r="F23" s="9"/>
      <c r="G23" s="9"/>
      <c r="H23" s="8">
        <f t="shared" si="3"/>
        <v>1200000</v>
      </c>
    </row>
    <row r="24" spans="1:8">
      <c r="A24" s="4"/>
      <c r="B24" s="4" t="s">
        <v>22</v>
      </c>
      <c r="C24" s="9">
        <v>600000</v>
      </c>
      <c r="D24" s="9"/>
      <c r="E24" s="9"/>
      <c r="F24" s="9"/>
      <c r="G24" s="9"/>
      <c r="H24" s="8">
        <f t="shared" si="3"/>
        <v>600000</v>
      </c>
    </row>
    <row r="25" spans="1:8">
      <c r="A25" s="4"/>
      <c r="B25" s="4" t="s">
        <v>23</v>
      </c>
      <c r="C25" s="9">
        <v>200000</v>
      </c>
      <c r="D25" s="9"/>
      <c r="E25" s="9"/>
      <c r="F25" s="9"/>
      <c r="G25" s="9"/>
      <c r="H25" s="8">
        <f t="shared" si="3"/>
        <v>200000</v>
      </c>
    </row>
    <row r="26" spans="1:8">
      <c r="A26" s="4"/>
      <c r="B26" s="4" t="s">
        <v>24</v>
      </c>
      <c r="C26" s="9">
        <v>100000</v>
      </c>
      <c r="D26" s="9"/>
      <c r="E26" s="9"/>
      <c r="F26" s="9"/>
      <c r="G26" s="9"/>
      <c r="H26" s="8">
        <f t="shared" si="3"/>
        <v>100000</v>
      </c>
    </row>
    <row r="27" spans="1:8">
      <c r="A27" s="4"/>
      <c r="B27" s="4" t="s">
        <v>25</v>
      </c>
      <c r="C27" s="9"/>
      <c r="D27" s="9">
        <v>50000</v>
      </c>
      <c r="E27" s="9"/>
      <c r="F27" s="9"/>
      <c r="G27" s="9"/>
      <c r="H27" s="8">
        <f t="shared" si="3"/>
        <v>50000</v>
      </c>
    </row>
    <row r="28" spans="1:8">
      <c r="A28" s="4"/>
      <c r="B28" s="4" t="s">
        <v>26</v>
      </c>
      <c r="C28" s="9"/>
      <c r="D28" s="9"/>
      <c r="E28" s="9"/>
      <c r="F28" s="9">
        <v>100000</v>
      </c>
      <c r="G28" s="9"/>
      <c r="H28" s="8">
        <f t="shared" si="3"/>
        <v>100000</v>
      </c>
    </row>
    <row r="29" spans="1:8">
      <c r="A29" s="4"/>
      <c r="B29" s="4" t="s">
        <v>27</v>
      </c>
      <c r="C29" s="9"/>
      <c r="D29" s="9"/>
      <c r="E29" s="9">
        <v>300000</v>
      </c>
      <c r="F29" s="9">
        <v>100000</v>
      </c>
      <c r="G29" s="9"/>
      <c r="H29" s="8">
        <f t="shared" si="3"/>
        <v>400000</v>
      </c>
    </row>
    <row r="30" spans="1:8">
      <c r="A30" s="4"/>
      <c r="B30" s="4" t="s">
        <v>28</v>
      </c>
      <c r="C30" s="9"/>
      <c r="D30" s="9"/>
      <c r="E30" s="9"/>
      <c r="F30" s="9"/>
      <c r="G30" s="9"/>
      <c r="H30" s="8">
        <f t="shared" si="3"/>
        <v>0</v>
      </c>
    </row>
    <row r="31" spans="1:8">
      <c r="A31" s="4"/>
      <c r="B31" s="4" t="s">
        <v>29</v>
      </c>
      <c r="C31" s="9"/>
      <c r="D31" s="9">
        <v>570000</v>
      </c>
      <c r="E31" s="9"/>
      <c r="F31" s="9"/>
      <c r="G31" s="9"/>
      <c r="H31" s="8">
        <f t="shared" si="3"/>
        <v>570000</v>
      </c>
    </row>
    <row r="32" spans="1:8">
      <c r="A32" s="4"/>
      <c r="B32" s="4" t="s">
        <v>30</v>
      </c>
      <c r="C32" s="9"/>
      <c r="D32" s="9"/>
      <c r="E32" s="9"/>
      <c r="F32" s="9"/>
      <c r="G32" s="9"/>
      <c r="H32" s="8">
        <f t="shared" si="3"/>
        <v>0</v>
      </c>
    </row>
    <row r="33" spans="1:8">
      <c r="A33" s="4"/>
      <c r="B33" s="4" t="s">
        <v>31</v>
      </c>
      <c r="C33" s="9"/>
      <c r="D33" s="9"/>
      <c r="E33" s="9"/>
      <c r="F33" s="9">
        <v>150000</v>
      </c>
      <c r="G33" s="9"/>
      <c r="H33" s="8">
        <f t="shared" si="3"/>
        <v>150000</v>
      </c>
    </row>
    <row r="34" spans="1:8">
      <c r="A34" s="4"/>
      <c r="B34" s="4" t="s">
        <v>32</v>
      </c>
      <c r="C34" s="9"/>
      <c r="D34" s="9"/>
      <c r="E34" s="9"/>
      <c r="F34" s="9"/>
      <c r="G34" s="9"/>
      <c r="H34" s="8">
        <f t="shared" si="3"/>
        <v>0</v>
      </c>
    </row>
    <row r="35" spans="1:8">
      <c r="A35" s="4"/>
      <c r="B35" s="4" t="s">
        <v>33</v>
      </c>
      <c r="C35" s="9"/>
      <c r="D35" s="9"/>
      <c r="E35" s="9"/>
      <c r="F35" s="9"/>
      <c r="G35" s="9"/>
      <c r="H35" s="8">
        <f t="shared" si="3"/>
        <v>0</v>
      </c>
    </row>
    <row r="36" spans="1:8">
      <c r="A36" s="4"/>
      <c r="B36" s="4" t="s">
        <v>34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4" t="s">
        <v>6</v>
      </c>
      <c r="C38" s="8">
        <f>SUM(C19:C37)</f>
        <v>2350000</v>
      </c>
      <c r="D38" s="8">
        <f>SUM(D19:D37)</f>
        <v>720000</v>
      </c>
      <c r="E38" s="8">
        <f>SUM(E19:E37)</f>
        <v>450000</v>
      </c>
      <c r="F38" s="8">
        <f>SUM(F19:F37)</f>
        <v>500000</v>
      </c>
      <c r="G38" s="8">
        <f>SUM(G19:G37)</f>
        <v>0</v>
      </c>
      <c r="H38" s="8">
        <f>SUM(C38:G38)</f>
        <v>4020000</v>
      </c>
    </row>
    <row r="39" spans="1:8">
      <c r="A39" s="4"/>
      <c r="B39" s="4"/>
      <c r="C39" s="10"/>
      <c r="D39" s="10"/>
      <c r="E39" s="10"/>
      <c r="F39" s="10"/>
      <c r="G39" s="10"/>
      <c r="H39" s="15"/>
    </row>
    <row r="40" spans="1:8">
      <c r="A40" s="4" t="s">
        <v>16</v>
      </c>
      <c r="B40" s="14" t="s">
        <v>35</v>
      </c>
      <c r="C40" s="8">
        <f>+C9+C17-C38</f>
        <v>21066000</v>
      </c>
      <c r="D40" s="8">
        <f>+D9+D17-D38</f>
        <v>24353000</v>
      </c>
      <c r="E40" s="8">
        <f>+E9+E17-E38</f>
        <v>24707000</v>
      </c>
      <c r="F40" s="8">
        <f>+F9+F17-F38</f>
        <v>25241000</v>
      </c>
      <c r="G40" s="8">
        <f>+G9+G17-G38</f>
        <v>25241000</v>
      </c>
      <c r="H40" s="9"/>
    </row>
    <row r="42" spans="1:8">
      <c r="A42" s="21" t="s">
        <v>45</v>
      </c>
      <c r="B42" s="21"/>
      <c r="C42" s="21"/>
      <c r="D42" s="21"/>
      <c r="E42" s="21"/>
      <c r="F42" s="21"/>
      <c r="G42" s="21"/>
      <c r="H42" s="21"/>
    </row>
    <row r="43" spans="1:8">
      <c r="C43" s="10"/>
      <c r="D43" s="10"/>
      <c r="E43" s="10"/>
      <c r="F43" s="10"/>
      <c r="G43" s="10"/>
      <c r="H43" s="10"/>
    </row>
    <row r="44" spans="1:8">
      <c r="D44" t="s">
        <v>36</v>
      </c>
      <c r="F44" s="10"/>
    </row>
    <row r="45" spans="1:8">
      <c r="C45" t="s">
        <v>37</v>
      </c>
      <c r="E45" t="s">
        <v>38</v>
      </c>
    </row>
    <row r="49" spans="3:5">
      <c r="C49" s="16" t="s">
        <v>39</v>
      </c>
      <c r="E49" s="16" t="s">
        <v>40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topLeftCell="A5" workbookViewId="0">
      <selection activeCell="F25" sqref="F25:H25"/>
    </sheetView>
  </sheetViews>
  <sheetFormatPr defaultRowHeight="15"/>
  <cols>
    <col min="1" max="1" width="5.28515625" customWidth="1"/>
    <col min="2" max="2" width="23.28515625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22" t="s">
        <v>2</v>
      </c>
      <c r="B3" s="22"/>
      <c r="C3" s="22"/>
      <c r="D3" s="22"/>
      <c r="E3" s="22"/>
      <c r="F3" s="22"/>
      <c r="G3" s="22"/>
      <c r="H3" s="22"/>
    </row>
    <row r="4" spans="1:8">
      <c r="A4" s="22" t="s">
        <v>46</v>
      </c>
      <c r="B4" s="22"/>
      <c r="C4" s="22"/>
      <c r="D4" s="22"/>
      <c r="E4" s="22"/>
      <c r="F4" s="22"/>
      <c r="G4" s="22"/>
      <c r="H4" s="22"/>
    </row>
    <row r="6" spans="1:8">
      <c r="A6" s="23" t="s">
        <v>3</v>
      </c>
      <c r="B6" s="23" t="s">
        <v>4</v>
      </c>
      <c r="C6" s="24" t="s">
        <v>5</v>
      </c>
      <c r="D6" s="24"/>
      <c r="E6" s="24"/>
      <c r="F6" s="24"/>
      <c r="G6" s="24"/>
      <c r="H6" s="25"/>
    </row>
    <row r="7" spans="1:8">
      <c r="A7" s="23"/>
      <c r="B7" s="23"/>
      <c r="C7" s="2">
        <v>39542</v>
      </c>
      <c r="D7" s="2">
        <f>+C7+7</f>
        <v>39549</v>
      </c>
      <c r="E7" s="2">
        <f t="shared" ref="E7:G7" si="0">+D7+7</f>
        <v>39556</v>
      </c>
      <c r="F7" s="2">
        <f t="shared" si="0"/>
        <v>39563</v>
      </c>
      <c r="G7" s="2">
        <f t="shared" si="0"/>
        <v>39570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+'0308'!F40</f>
        <v>25241000</v>
      </c>
      <c r="D9" s="8">
        <f t="shared" ref="D9:F9" si="1">+C9+C17-C38</f>
        <v>25061000</v>
      </c>
      <c r="E9" s="8">
        <f t="shared" si="1"/>
        <v>18966000</v>
      </c>
      <c r="F9" s="8">
        <f t="shared" si="1"/>
        <v>21831000</v>
      </c>
      <c r="G9" s="8">
        <f>+F9+F17-F38</f>
        <v>22666000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670000</v>
      </c>
      <c r="D12" s="9">
        <v>705000</v>
      </c>
      <c r="E12" s="9">
        <v>650000</v>
      </c>
      <c r="F12" s="9">
        <v>1135000</v>
      </c>
      <c r="G12" s="9"/>
      <c r="H12" s="8">
        <f t="shared" ref="H12:H17" si="2">SUM(C12:G12)</f>
        <v>3160000</v>
      </c>
    </row>
    <row r="13" spans="1:8">
      <c r="A13" s="4"/>
      <c r="B13" s="4" t="s">
        <v>12</v>
      </c>
      <c r="C13" s="9"/>
      <c r="D13" s="9"/>
      <c r="E13" s="9">
        <v>2800000</v>
      </c>
      <c r="F13" s="9"/>
      <c r="G13" s="9"/>
      <c r="H13" s="8">
        <f t="shared" si="2"/>
        <v>2800000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3"/>
      <c r="D15" s="9"/>
      <c r="E15" s="9"/>
      <c r="F15" s="9"/>
      <c r="G15" s="9"/>
      <c r="H15" s="8">
        <f t="shared" si="2"/>
        <v>0</v>
      </c>
    </row>
    <row r="16" spans="1:8">
      <c r="A16" s="4"/>
      <c r="B16" s="4" t="s">
        <v>15</v>
      </c>
      <c r="C16" s="9"/>
      <c r="D16" s="9"/>
      <c r="E16" s="9"/>
      <c r="F16" s="9"/>
      <c r="G16" s="9"/>
      <c r="H16" s="8">
        <f t="shared" si="2"/>
        <v>0</v>
      </c>
    </row>
    <row r="17" spans="1:8">
      <c r="A17" s="4"/>
      <c r="B17" s="14" t="s">
        <v>6</v>
      </c>
      <c r="C17" s="8">
        <f>SUM(C11:C16)</f>
        <v>670000</v>
      </c>
      <c r="D17" s="8">
        <f>SUM(D11:D16)</f>
        <v>705000</v>
      </c>
      <c r="E17" s="8">
        <f>SUM(E11:E16)</f>
        <v>3450000</v>
      </c>
      <c r="F17" s="8">
        <f>SUM(F11:F16)</f>
        <v>1135000</v>
      </c>
      <c r="G17" s="8">
        <f>SUM(G11:G16)</f>
        <v>0</v>
      </c>
      <c r="H17" s="8">
        <f t="shared" si="2"/>
        <v>5960000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/>
      <c r="H20" s="8">
        <f t="shared" ref="H20:H37" si="3">SUM(C20:G20)</f>
        <v>400000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0</v>
      </c>
      <c r="F21" s="9">
        <v>100000</v>
      </c>
      <c r="G21" s="9"/>
      <c r="H21" s="8">
        <f t="shared" si="3"/>
        <v>300000</v>
      </c>
    </row>
    <row r="22" spans="1:8">
      <c r="A22" s="4"/>
      <c r="B22" s="4" t="s">
        <v>20</v>
      </c>
      <c r="C22" s="9">
        <v>50000</v>
      </c>
      <c r="D22" s="9">
        <v>50000</v>
      </c>
      <c r="E22" s="9">
        <v>0</v>
      </c>
      <c r="F22" s="9">
        <v>0</v>
      </c>
      <c r="G22" s="9"/>
      <c r="H22" s="8">
        <f t="shared" si="3"/>
        <v>100000</v>
      </c>
    </row>
    <row r="23" spans="1:8">
      <c r="A23" s="4"/>
      <c r="B23" s="4" t="s">
        <v>21</v>
      </c>
      <c r="C23" s="9"/>
      <c r="D23" s="9">
        <v>1200000</v>
      </c>
      <c r="E23" s="9"/>
      <c r="F23" s="9"/>
      <c r="G23" s="9"/>
      <c r="H23" s="8">
        <f t="shared" si="3"/>
        <v>1200000</v>
      </c>
    </row>
    <row r="24" spans="1:8">
      <c r="A24" s="4"/>
      <c r="B24" s="4" t="s">
        <v>22</v>
      </c>
      <c r="C24" s="9">
        <v>600000</v>
      </c>
      <c r="D24" s="9"/>
      <c r="E24" s="9"/>
      <c r="F24" s="9"/>
      <c r="G24" s="9"/>
      <c r="H24" s="8">
        <f t="shared" si="3"/>
        <v>600000</v>
      </c>
    </row>
    <row r="25" spans="1:8">
      <c r="A25" s="4"/>
      <c r="B25" s="4" t="s">
        <v>23</v>
      </c>
      <c r="C25" s="9"/>
      <c r="D25" s="9">
        <v>200000</v>
      </c>
      <c r="E25" s="9"/>
      <c r="F25" s="9"/>
      <c r="G25" s="9"/>
      <c r="H25" s="8">
        <f t="shared" si="3"/>
        <v>200000</v>
      </c>
    </row>
    <row r="26" spans="1:8">
      <c r="A26" s="4"/>
      <c r="B26" s="4" t="s">
        <v>24</v>
      </c>
      <c r="C26" s="9"/>
      <c r="D26" s="9">
        <v>100000</v>
      </c>
      <c r="E26" s="9"/>
      <c r="F26" s="9"/>
      <c r="G26" s="9"/>
      <c r="H26" s="8">
        <f t="shared" si="3"/>
        <v>100000</v>
      </c>
    </row>
    <row r="27" spans="1:8">
      <c r="A27" s="4"/>
      <c r="B27" s="4" t="s">
        <v>25</v>
      </c>
      <c r="C27" s="9"/>
      <c r="D27" s="9">
        <v>50000</v>
      </c>
      <c r="E27" s="9"/>
      <c r="F27" s="9"/>
      <c r="G27" s="9"/>
      <c r="H27" s="8">
        <f t="shared" si="3"/>
        <v>50000</v>
      </c>
    </row>
    <row r="28" spans="1:8">
      <c r="A28" s="4"/>
      <c r="B28" s="4" t="s">
        <v>26</v>
      </c>
      <c r="C28" s="9"/>
      <c r="D28" s="9"/>
      <c r="E28" s="9"/>
      <c r="F28" s="9">
        <v>100000</v>
      </c>
      <c r="G28" s="9"/>
      <c r="H28" s="8">
        <f t="shared" si="3"/>
        <v>100000</v>
      </c>
    </row>
    <row r="29" spans="1:8">
      <c r="A29" s="4"/>
      <c r="B29" s="4" t="s">
        <v>27</v>
      </c>
      <c r="C29" s="9"/>
      <c r="D29" s="9"/>
      <c r="E29" s="9"/>
      <c r="F29" s="9"/>
      <c r="G29" s="9"/>
      <c r="H29" s="8">
        <f t="shared" si="3"/>
        <v>0</v>
      </c>
    </row>
    <row r="30" spans="1:8">
      <c r="A30" s="4"/>
      <c r="B30" s="4" t="s">
        <v>28</v>
      </c>
      <c r="C30" s="9"/>
      <c r="D30" s="9"/>
      <c r="E30" s="9"/>
      <c r="F30" s="9"/>
      <c r="G30" s="9"/>
      <c r="H30" s="8">
        <f t="shared" si="3"/>
        <v>0</v>
      </c>
    </row>
    <row r="31" spans="1:8">
      <c r="A31" s="4"/>
      <c r="B31" s="4" t="s">
        <v>29</v>
      </c>
      <c r="C31" s="9"/>
      <c r="D31" s="9"/>
      <c r="E31" s="9"/>
      <c r="F31" s="9"/>
      <c r="G31" s="9"/>
      <c r="H31" s="8">
        <f t="shared" si="3"/>
        <v>0</v>
      </c>
    </row>
    <row r="32" spans="1:8">
      <c r="A32" s="4"/>
      <c r="B32" s="4" t="s">
        <v>30</v>
      </c>
      <c r="C32" s="9"/>
      <c r="D32" s="9"/>
      <c r="E32" s="9">
        <v>485000</v>
      </c>
      <c r="F32" s="9"/>
      <c r="G32" s="9"/>
      <c r="H32" s="8">
        <f t="shared" si="3"/>
        <v>485000</v>
      </c>
    </row>
    <row r="33" spans="1:8">
      <c r="A33" s="4"/>
      <c r="B33" s="4" t="s">
        <v>31</v>
      </c>
      <c r="C33" s="9"/>
      <c r="D33" s="9"/>
      <c r="E33" s="9"/>
      <c r="F33" s="9"/>
      <c r="G33" s="9"/>
      <c r="H33" s="8">
        <f t="shared" si="3"/>
        <v>0</v>
      </c>
    </row>
    <row r="34" spans="1:8">
      <c r="A34" s="4"/>
      <c r="B34" s="4" t="s">
        <v>32</v>
      </c>
      <c r="C34" s="9"/>
      <c r="D34" s="9">
        <v>5000000</v>
      </c>
      <c r="E34" s="9"/>
      <c r="F34" s="9"/>
      <c r="G34" s="9"/>
      <c r="H34" s="8">
        <f t="shared" si="3"/>
        <v>5000000</v>
      </c>
    </row>
    <row r="35" spans="1:8">
      <c r="A35" s="4"/>
      <c r="B35" s="4" t="s">
        <v>33</v>
      </c>
      <c r="C35" s="9"/>
      <c r="D35" s="9"/>
      <c r="E35" s="9"/>
      <c r="F35" s="9"/>
      <c r="G35" s="9"/>
      <c r="H35" s="8">
        <f t="shared" si="3"/>
        <v>0</v>
      </c>
    </row>
    <row r="36" spans="1:8">
      <c r="A36" s="4"/>
      <c r="B36" s="4" t="s">
        <v>34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4" t="s">
        <v>6</v>
      </c>
      <c r="C38" s="8">
        <f>SUM(C19:C37)</f>
        <v>850000</v>
      </c>
      <c r="D38" s="8">
        <f>SUM(D19:D37)</f>
        <v>6800000</v>
      </c>
      <c r="E38" s="8">
        <f>SUM(E19:E37)</f>
        <v>585000</v>
      </c>
      <c r="F38" s="8">
        <f>SUM(F19:F37)</f>
        <v>300000</v>
      </c>
      <c r="G38" s="8">
        <f>SUM(G19:G37)</f>
        <v>0</v>
      </c>
      <c r="H38" s="8">
        <f>SUM(C38:G38)</f>
        <v>8535000</v>
      </c>
    </row>
    <row r="39" spans="1:8">
      <c r="A39" s="4"/>
      <c r="B39" s="4"/>
      <c r="C39" s="10"/>
      <c r="D39" s="10"/>
      <c r="E39" s="10"/>
      <c r="F39" s="10"/>
      <c r="G39" s="10"/>
      <c r="H39" s="15"/>
    </row>
    <row r="40" spans="1:8">
      <c r="A40" s="4" t="s">
        <v>16</v>
      </c>
      <c r="B40" s="14" t="s">
        <v>35</v>
      </c>
      <c r="C40" s="8">
        <f>+C9+C17-C38</f>
        <v>25061000</v>
      </c>
      <c r="D40" s="8">
        <f>+D9+D17-D38</f>
        <v>18966000</v>
      </c>
      <c r="E40" s="8">
        <f>+E9+E17-E38</f>
        <v>21831000</v>
      </c>
      <c r="F40" s="8">
        <f>+F9+F17-F38</f>
        <v>22666000</v>
      </c>
      <c r="G40" s="8">
        <f>+G9+G17-G38</f>
        <v>22666000</v>
      </c>
      <c r="H40" s="9"/>
    </row>
    <row r="42" spans="1:8">
      <c r="A42" s="21" t="s">
        <v>47</v>
      </c>
      <c r="B42" s="21"/>
      <c r="C42" s="21"/>
      <c r="D42" s="21"/>
      <c r="E42" s="21"/>
      <c r="F42" s="21"/>
      <c r="G42" s="21"/>
      <c r="H42" s="21"/>
    </row>
    <row r="43" spans="1:8">
      <c r="C43" s="10"/>
      <c r="D43" s="10"/>
      <c r="E43" s="10"/>
      <c r="F43" s="10"/>
      <c r="G43" s="10"/>
      <c r="H43" s="10"/>
    </row>
    <row r="44" spans="1:8">
      <c r="D44" t="s">
        <v>36</v>
      </c>
      <c r="F44" s="10"/>
    </row>
    <row r="45" spans="1:8">
      <c r="C45" t="s">
        <v>37</v>
      </c>
      <c r="E45" t="s">
        <v>38</v>
      </c>
    </row>
    <row r="49" spans="3:5">
      <c r="C49" s="16" t="s">
        <v>39</v>
      </c>
      <c r="E49" s="16" t="s">
        <v>40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5"/>
  <sheetViews>
    <sheetView topLeftCell="A13" workbookViewId="0">
      <selection activeCell="H32" sqref="H32"/>
    </sheetView>
  </sheetViews>
  <sheetFormatPr defaultRowHeight="15"/>
  <cols>
    <col min="1" max="1" width="4.85546875" customWidth="1"/>
    <col min="2" max="2" width="26.28515625" customWidth="1"/>
    <col min="3" max="8" width="10.7109375" customWidth="1"/>
  </cols>
  <sheetData>
    <row r="1" spans="1:8" ht="18">
      <c r="A1" s="1" t="s">
        <v>0</v>
      </c>
    </row>
    <row r="2" spans="1:8" ht="18">
      <c r="A2" s="1" t="s">
        <v>1</v>
      </c>
    </row>
    <row r="4" spans="1:8">
      <c r="A4" s="22" t="s">
        <v>2</v>
      </c>
      <c r="B4" s="22"/>
      <c r="C4" s="22"/>
      <c r="D4" s="22"/>
      <c r="E4" s="22"/>
      <c r="F4" s="22"/>
      <c r="G4" s="22"/>
      <c r="H4" s="22"/>
    </row>
    <row r="5" spans="1:8">
      <c r="A5" s="22" t="s">
        <v>49</v>
      </c>
      <c r="B5" s="22"/>
      <c r="C5" s="22"/>
      <c r="D5" s="22"/>
      <c r="E5" s="22"/>
      <c r="F5" s="22"/>
      <c r="G5" s="22"/>
      <c r="H5" s="22"/>
    </row>
    <row r="7" spans="1:8">
      <c r="A7" s="26" t="s">
        <v>3</v>
      </c>
      <c r="B7" s="26" t="s">
        <v>4</v>
      </c>
      <c r="C7" s="27" t="s">
        <v>50</v>
      </c>
      <c r="D7" s="27"/>
      <c r="E7" s="27"/>
      <c r="F7" s="27"/>
      <c r="G7" s="27"/>
      <c r="H7" s="28"/>
    </row>
    <row r="8" spans="1:8">
      <c r="A8" s="26"/>
      <c r="B8" s="26"/>
      <c r="C8" s="2">
        <f>7+'0408'!F7</f>
        <v>39570</v>
      </c>
      <c r="D8" s="2">
        <f t="shared" ref="D8:G8" si="0">+C8+7</f>
        <v>39577</v>
      </c>
      <c r="E8" s="2">
        <f t="shared" si="0"/>
        <v>39584</v>
      </c>
      <c r="F8" s="2">
        <f t="shared" si="0"/>
        <v>39591</v>
      </c>
      <c r="G8" s="2">
        <f t="shared" si="0"/>
        <v>39598</v>
      </c>
      <c r="H8" s="17" t="s">
        <v>6</v>
      </c>
    </row>
    <row r="9" spans="1:8">
      <c r="A9" s="4"/>
      <c r="B9" s="4"/>
      <c r="C9" s="5"/>
      <c r="D9" s="6"/>
      <c r="E9" s="6"/>
      <c r="F9" s="6"/>
      <c r="G9" s="6"/>
      <c r="H9" s="6"/>
    </row>
    <row r="10" spans="1:8">
      <c r="A10" s="4" t="s">
        <v>7</v>
      </c>
      <c r="B10" s="4" t="s">
        <v>8</v>
      </c>
      <c r="C10" s="8">
        <f>+'0408'!F40</f>
        <v>22666000</v>
      </c>
      <c r="D10" s="8">
        <f>+C10+C19-C34</f>
        <v>12551000</v>
      </c>
      <c r="E10" s="8">
        <f>+D10+D19-D34</f>
        <v>14831000</v>
      </c>
      <c r="F10" s="8">
        <f>+E10+E19-E34</f>
        <v>14857000</v>
      </c>
      <c r="G10" s="8">
        <f>+F10+F19-F34</f>
        <v>15225000</v>
      </c>
      <c r="H10" s="9"/>
    </row>
    <row r="11" spans="1:8">
      <c r="A11" s="4"/>
      <c r="B11" s="4"/>
      <c r="C11" s="10"/>
      <c r="D11" s="10"/>
      <c r="E11" s="10"/>
      <c r="F11" s="10"/>
      <c r="G11" s="10"/>
      <c r="H11" s="11"/>
    </row>
    <row r="12" spans="1:8">
      <c r="A12" s="4" t="s">
        <v>9</v>
      </c>
      <c r="B12" s="4" t="s">
        <v>10</v>
      </c>
      <c r="C12" s="10"/>
      <c r="D12" s="10"/>
      <c r="E12" s="10"/>
      <c r="F12" s="10"/>
      <c r="G12" s="10"/>
      <c r="H12" s="12"/>
    </row>
    <row r="13" spans="1:8">
      <c r="A13" s="4"/>
      <c r="B13" s="4" t="s">
        <v>11</v>
      </c>
      <c r="C13" s="9">
        <v>685000</v>
      </c>
      <c r="D13" s="9">
        <v>1080000</v>
      </c>
      <c r="E13" s="9">
        <v>810000</v>
      </c>
      <c r="F13" s="9">
        <v>923000</v>
      </c>
      <c r="G13" s="9">
        <v>780000</v>
      </c>
      <c r="H13" s="8">
        <f>SUM(C13:G13)</f>
        <v>4278000</v>
      </c>
    </row>
    <row r="14" spans="1:8">
      <c r="A14" s="4"/>
      <c r="B14" s="4" t="s">
        <v>12</v>
      </c>
      <c r="C14" s="9"/>
      <c r="D14" s="9">
        <v>2800000</v>
      </c>
      <c r="F14" s="9"/>
      <c r="G14" s="9"/>
      <c r="H14" s="8">
        <f t="shared" ref="H14:H19" si="1">SUM(C14:G14)</f>
        <v>2800000</v>
      </c>
    </row>
    <row r="15" spans="1:8">
      <c r="A15" s="4"/>
      <c r="B15" s="4" t="s">
        <v>51</v>
      </c>
      <c r="C15" s="9"/>
      <c r="D15" s="9">
        <v>150000</v>
      </c>
      <c r="E15" s="9">
        <v>100000</v>
      </c>
      <c r="F15" s="9"/>
      <c r="G15" s="9">
        <v>250000</v>
      </c>
      <c r="H15" s="8">
        <f t="shared" si="1"/>
        <v>500000</v>
      </c>
    </row>
    <row r="16" spans="1:8">
      <c r="A16" s="4"/>
      <c r="B16" s="4" t="s">
        <v>52</v>
      </c>
      <c r="C16" s="9"/>
      <c r="D16" s="9"/>
      <c r="E16" s="9"/>
      <c r="F16" s="9"/>
      <c r="G16" s="9"/>
      <c r="H16" s="8">
        <f t="shared" si="1"/>
        <v>0</v>
      </c>
    </row>
    <row r="17" spans="1:8">
      <c r="A17" s="4"/>
      <c r="B17" s="4" t="s">
        <v>53</v>
      </c>
      <c r="C17" s="9"/>
      <c r="D17" s="9"/>
      <c r="E17" s="9"/>
      <c r="F17" s="9"/>
      <c r="G17" s="9"/>
      <c r="H17" s="8">
        <f t="shared" si="1"/>
        <v>0</v>
      </c>
    </row>
    <row r="18" spans="1:8">
      <c r="A18" s="4"/>
      <c r="B18" s="4" t="s">
        <v>15</v>
      </c>
      <c r="C18" s="9"/>
      <c r="D18" s="9"/>
      <c r="E18" s="9"/>
      <c r="F18" s="9"/>
      <c r="G18" s="9"/>
      <c r="H18" s="8">
        <f t="shared" si="1"/>
        <v>0</v>
      </c>
    </row>
    <row r="19" spans="1:8">
      <c r="A19" s="4"/>
      <c r="B19" s="14" t="s">
        <v>6</v>
      </c>
      <c r="C19" s="8">
        <f>SUM(C12:C18)</f>
        <v>685000</v>
      </c>
      <c r="D19" s="8">
        <f>SUM(D12:D18)</f>
        <v>4030000</v>
      </c>
      <c r="E19" s="8">
        <f>SUM(E12:E18)</f>
        <v>910000</v>
      </c>
      <c r="F19" s="8">
        <f>SUM(F12:F18)</f>
        <v>923000</v>
      </c>
      <c r="G19" s="8">
        <f>SUM(G12:G18)</f>
        <v>1030000</v>
      </c>
      <c r="H19" s="8">
        <f t="shared" si="1"/>
        <v>7578000</v>
      </c>
    </row>
    <row r="20" spans="1:8">
      <c r="A20" s="4"/>
      <c r="B20" s="4"/>
      <c r="C20" s="10"/>
      <c r="D20" s="10"/>
      <c r="E20" s="10"/>
      <c r="F20" s="10"/>
      <c r="G20" s="10"/>
      <c r="H20" s="11"/>
    </row>
    <row r="21" spans="1:8">
      <c r="A21" s="4" t="s">
        <v>16</v>
      </c>
      <c r="B21" s="4" t="s">
        <v>17</v>
      </c>
      <c r="C21" s="10"/>
      <c r="D21" s="10"/>
      <c r="E21" s="10"/>
      <c r="F21" s="10"/>
      <c r="G21" s="10"/>
      <c r="H21" s="12"/>
    </row>
    <row r="22" spans="1:8">
      <c r="A22" s="4"/>
      <c r="B22" s="4" t="s">
        <v>18</v>
      </c>
      <c r="C22" s="9">
        <v>100000</v>
      </c>
      <c r="D22" s="9">
        <v>100000</v>
      </c>
      <c r="E22" s="9">
        <v>100000</v>
      </c>
      <c r="F22" s="9">
        <v>100000</v>
      </c>
      <c r="G22" s="9">
        <v>100000</v>
      </c>
      <c r="H22" s="8">
        <f t="shared" ref="H22:H34" si="2">SUM(C22:G22)</f>
        <v>500000</v>
      </c>
    </row>
    <row r="23" spans="1:8">
      <c r="A23" s="4"/>
      <c r="B23" s="4" t="s">
        <v>19</v>
      </c>
      <c r="C23" s="9">
        <v>100000</v>
      </c>
      <c r="D23" s="9">
        <v>100000</v>
      </c>
      <c r="E23" s="9">
        <v>100000</v>
      </c>
      <c r="F23" s="9">
        <v>100000</v>
      </c>
      <c r="G23" s="9">
        <v>100000</v>
      </c>
      <c r="H23" s="8">
        <f t="shared" si="2"/>
        <v>500000</v>
      </c>
    </row>
    <row r="24" spans="1:8">
      <c r="A24" s="4"/>
      <c r="B24" s="4" t="s">
        <v>20</v>
      </c>
      <c r="C24" s="9"/>
      <c r="D24" s="9"/>
      <c r="E24" s="9"/>
      <c r="F24" s="9"/>
      <c r="G24" s="9"/>
      <c r="H24" s="8">
        <f t="shared" si="2"/>
        <v>0</v>
      </c>
    </row>
    <row r="25" spans="1:8">
      <c r="A25" s="4"/>
      <c r="B25" s="4" t="s">
        <v>21</v>
      </c>
      <c r="C25" s="9"/>
      <c r="D25" s="9">
        <v>1200000</v>
      </c>
      <c r="E25" s="9"/>
      <c r="F25" s="9"/>
      <c r="G25" s="9"/>
      <c r="H25" s="8">
        <f t="shared" si="2"/>
        <v>1200000</v>
      </c>
    </row>
    <row r="26" spans="1:8">
      <c r="A26" s="4"/>
      <c r="B26" s="4" t="s">
        <v>22</v>
      </c>
      <c r="C26" s="9">
        <v>600000</v>
      </c>
      <c r="D26" s="9"/>
      <c r="E26" s="9"/>
      <c r="F26" s="9"/>
      <c r="G26" s="9"/>
      <c r="H26" s="8">
        <f t="shared" si="2"/>
        <v>600000</v>
      </c>
    </row>
    <row r="27" spans="1:8">
      <c r="A27" s="4"/>
      <c r="B27" s="4" t="s">
        <v>23</v>
      </c>
      <c r="C27" s="9"/>
      <c r="D27" s="9">
        <v>200000</v>
      </c>
      <c r="E27" s="9"/>
      <c r="F27" s="9"/>
      <c r="G27" s="9"/>
      <c r="H27" s="8">
        <f t="shared" si="2"/>
        <v>200000</v>
      </c>
    </row>
    <row r="28" spans="1:8">
      <c r="A28" s="4"/>
      <c r="B28" s="4" t="s">
        <v>24</v>
      </c>
      <c r="C28" s="9"/>
      <c r="D28" s="9">
        <v>100000</v>
      </c>
      <c r="E28" s="9"/>
      <c r="F28" s="9"/>
      <c r="G28" s="9"/>
      <c r="H28" s="8">
        <f t="shared" si="2"/>
        <v>100000</v>
      </c>
    </row>
    <row r="29" spans="1:8">
      <c r="A29" s="4"/>
      <c r="B29" s="4" t="s">
        <v>25</v>
      </c>
      <c r="C29" s="9"/>
      <c r="D29" s="9">
        <v>50000</v>
      </c>
      <c r="E29" s="9"/>
      <c r="F29" s="9"/>
      <c r="G29" s="9"/>
      <c r="H29" s="8">
        <f t="shared" si="2"/>
        <v>50000</v>
      </c>
    </row>
    <row r="30" spans="1:8">
      <c r="A30" s="4"/>
      <c r="B30" s="4" t="s">
        <v>26</v>
      </c>
      <c r="C30" s="9"/>
      <c r="D30" s="9"/>
      <c r="E30" s="9"/>
      <c r="F30" s="9">
        <v>100000</v>
      </c>
      <c r="G30" s="9"/>
      <c r="H30" s="8">
        <f t="shared" si="2"/>
        <v>100000</v>
      </c>
    </row>
    <row r="31" spans="1:8">
      <c r="A31" s="4"/>
      <c r="B31" s="4" t="s">
        <v>54</v>
      </c>
      <c r="C31" s="9"/>
      <c r="D31" s="9"/>
      <c r="E31" s="9"/>
      <c r="F31" s="9">
        <v>255000</v>
      </c>
      <c r="G31" s="9">
        <v>30000</v>
      </c>
      <c r="H31" s="8">
        <f t="shared" si="2"/>
        <v>285000</v>
      </c>
    </row>
    <row r="32" spans="1:8">
      <c r="A32" s="4"/>
      <c r="B32" s="4" t="s">
        <v>30</v>
      </c>
      <c r="C32" s="9"/>
      <c r="D32" s="9"/>
      <c r="E32" s="9">
        <v>684000</v>
      </c>
      <c r="F32" s="9"/>
      <c r="G32" s="9"/>
      <c r="H32" s="8">
        <f t="shared" si="2"/>
        <v>684000</v>
      </c>
    </row>
    <row r="33" spans="1:8">
      <c r="A33" s="4"/>
      <c r="B33" s="4" t="s">
        <v>55</v>
      </c>
      <c r="C33" s="9">
        <v>10000000</v>
      </c>
      <c r="D33" s="9"/>
      <c r="E33" s="9"/>
      <c r="F33" s="9"/>
      <c r="G33" s="9"/>
      <c r="H33" s="8">
        <f t="shared" si="2"/>
        <v>10000000</v>
      </c>
    </row>
    <row r="34" spans="1:8">
      <c r="A34" s="4"/>
      <c r="B34" s="14" t="s">
        <v>6</v>
      </c>
      <c r="C34" s="8">
        <f>SUM(C21:C33)</f>
        <v>10800000</v>
      </c>
      <c r="D34" s="8">
        <f>SUM(D21:D33)</f>
        <v>1750000</v>
      </c>
      <c r="E34" s="8">
        <f>SUM(E21:E33)</f>
        <v>884000</v>
      </c>
      <c r="F34" s="8">
        <f>SUM(F21:F33)</f>
        <v>555000</v>
      </c>
      <c r="G34" s="8">
        <f>SUM(G21:G33)</f>
        <v>230000</v>
      </c>
      <c r="H34" s="8">
        <f t="shared" si="2"/>
        <v>14219000</v>
      </c>
    </row>
    <row r="35" spans="1:8">
      <c r="A35" s="4"/>
      <c r="B35" s="4"/>
      <c r="C35" s="10"/>
      <c r="D35" s="10"/>
      <c r="E35" s="10"/>
      <c r="F35" s="10"/>
      <c r="G35" s="10"/>
      <c r="H35" s="15"/>
    </row>
    <row r="36" spans="1:8">
      <c r="A36" s="4" t="s">
        <v>16</v>
      </c>
      <c r="B36" s="14" t="s">
        <v>35</v>
      </c>
      <c r="C36" s="8">
        <f>+C10+C19-C34</f>
        <v>12551000</v>
      </c>
      <c r="D36" s="8">
        <f>+D10+D19-D34</f>
        <v>14831000</v>
      </c>
      <c r="E36" s="8">
        <f>+E10+E19-E34</f>
        <v>14857000</v>
      </c>
      <c r="F36" s="8">
        <f>+F10+F19-F34</f>
        <v>15225000</v>
      </c>
      <c r="G36" s="8">
        <f>+G10+G19-G34</f>
        <v>16025000</v>
      </c>
      <c r="H36" s="9"/>
    </row>
    <row r="37" spans="1:8">
      <c r="C37" s="10"/>
      <c r="D37" s="10"/>
      <c r="E37" s="10"/>
      <c r="F37" s="10"/>
      <c r="G37" s="10"/>
      <c r="H37" s="10"/>
    </row>
    <row r="38" spans="1:8">
      <c r="A38" s="21" t="s">
        <v>56</v>
      </c>
      <c r="B38" s="21"/>
      <c r="C38" s="21"/>
      <c r="D38" s="21"/>
      <c r="E38" s="21"/>
      <c r="F38" s="21"/>
      <c r="G38" s="21"/>
      <c r="H38" s="21"/>
    </row>
    <row r="39" spans="1:8">
      <c r="C39" s="10"/>
      <c r="D39" s="10"/>
      <c r="E39" s="10"/>
      <c r="F39" s="10"/>
      <c r="G39" s="10"/>
      <c r="H39" s="10"/>
    </row>
    <row r="40" spans="1:8">
      <c r="D40" t="s">
        <v>36</v>
      </c>
    </row>
    <row r="41" spans="1:8">
      <c r="C41" t="s">
        <v>37</v>
      </c>
      <c r="E41" t="s">
        <v>38</v>
      </c>
    </row>
    <row r="45" spans="1:8">
      <c r="C45" s="16" t="s">
        <v>39</v>
      </c>
      <c r="E45" s="16" t="s">
        <v>40</v>
      </c>
    </row>
  </sheetData>
  <mergeCells count="6">
    <mergeCell ref="A38:H38"/>
    <mergeCell ref="A4:H4"/>
    <mergeCell ref="A5:H5"/>
    <mergeCell ref="A7:A8"/>
    <mergeCell ref="B7:B8"/>
    <mergeCell ref="C7:H7"/>
  </mergeCells>
  <pageMargins left="0.6" right="0.14000000000000001" top="0.75" bottom="0.75" header="0.32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7"/>
  <sheetViews>
    <sheetView topLeftCell="A4" workbookViewId="0">
      <selection activeCell="F26" sqref="F26:H26"/>
    </sheetView>
  </sheetViews>
  <sheetFormatPr defaultRowHeight="15"/>
  <cols>
    <col min="1" max="1" width="4.5703125" customWidth="1"/>
    <col min="2" max="2" width="22.140625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8" t="s">
        <v>0</v>
      </c>
    </row>
    <row r="2" spans="1:8" ht="18">
      <c r="A2" s="18" t="s">
        <v>1</v>
      </c>
    </row>
    <row r="4" spans="1:8">
      <c r="A4" s="22" t="s">
        <v>2</v>
      </c>
      <c r="B4" s="22"/>
      <c r="C4" s="22"/>
      <c r="D4" s="22"/>
      <c r="E4" s="22"/>
      <c r="F4" s="22"/>
      <c r="G4" s="22"/>
      <c r="H4" s="22"/>
    </row>
    <row r="5" spans="1:8">
      <c r="A5" s="22" t="s">
        <v>57</v>
      </c>
      <c r="B5" s="22"/>
      <c r="C5" s="22"/>
      <c r="D5" s="22"/>
      <c r="E5" s="22"/>
      <c r="F5" s="22"/>
      <c r="G5" s="22"/>
      <c r="H5" s="22"/>
    </row>
    <row r="7" spans="1:8">
      <c r="A7" s="26" t="s">
        <v>3</v>
      </c>
      <c r="B7" s="26" t="s">
        <v>4</v>
      </c>
      <c r="C7" s="27" t="s">
        <v>50</v>
      </c>
      <c r="D7" s="27"/>
      <c r="E7" s="27"/>
      <c r="F7" s="27"/>
      <c r="G7" s="27"/>
      <c r="H7" s="28"/>
    </row>
    <row r="8" spans="1:8">
      <c r="A8" s="26"/>
      <c r="B8" s="26"/>
      <c r="C8" s="2">
        <f>7+'0508'!G8</f>
        <v>39605</v>
      </c>
      <c r="D8" s="2">
        <f t="shared" ref="D8:G8" si="0">+C8+7</f>
        <v>39612</v>
      </c>
      <c r="E8" s="2">
        <f t="shared" si="0"/>
        <v>39619</v>
      </c>
      <c r="F8" s="2">
        <f t="shared" si="0"/>
        <v>39626</v>
      </c>
      <c r="G8" s="2">
        <f t="shared" si="0"/>
        <v>39633</v>
      </c>
      <c r="H8" s="17" t="s">
        <v>6</v>
      </c>
    </row>
    <row r="9" spans="1:8">
      <c r="A9" s="4"/>
      <c r="B9" s="4"/>
      <c r="C9" s="5"/>
      <c r="D9" s="6"/>
      <c r="E9" s="6"/>
      <c r="F9" s="6"/>
      <c r="G9" s="6"/>
      <c r="H9" s="6"/>
    </row>
    <row r="10" spans="1:8">
      <c r="A10" s="4" t="s">
        <v>7</v>
      </c>
      <c r="B10" s="4" t="s">
        <v>8</v>
      </c>
      <c r="C10" s="8">
        <v>16025000</v>
      </c>
      <c r="D10" s="8">
        <f>+C10+C19-C36</f>
        <v>13965000</v>
      </c>
      <c r="E10" s="8">
        <f>+D10+D19-D36</f>
        <v>13345000</v>
      </c>
      <c r="F10" s="8">
        <f>+E10+E19-E36</f>
        <v>13640000</v>
      </c>
      <c r="G10" s="8">
        <f>+F10+F19-F36</f>
        <v>13544500</v>
      </c>
      <c r="H10" s="9"/>
    </row>
    <row r="11" spans="1:8">
      <c r="A11" s="4"/>
      <c r="B11" s="4"/>
      <c r="C11" s="10"/>
      <c r="D11" s="10"/>
      <c r="E11" s="10"/>
      <c r="F11" s="10"/>
      <c r="G11" s="10"/>
      <c r="H11" s="11"/>
    </row>
    <row r="12" spans="1:8">
      <c r="A12" s="4" t="s">
        <v>9</v>
      </c>
      <c r="B12" s="4" t="s">
        <v>10</v>
      </c>
      <c r="C12" s="10"/>
      <c r="D12" s="10"/>
      <c r="E12" s="10"/>
      <c r="F12" s="10"/>
      <c r="G12" s="10"/>
      <c r="H12" s="12"/>
    </row>
    <row r="13" spans="1:8">
      <c r="A13" s="4"/>
      <c r="B13" s="4" t="s">
        <v>11</v>
      </c>
      <c r="C13" s="9">
        <v>560000</v>
      </c>
      <c r="D13" s="9">
        <v>680000</v>
      </c>
      <c r="E13" s="9">
        <v>695000</v>
      </c>
      <c r="F13" s="9">
        <v>680000</v>
      </c>
      <c r="G13" s="9"/>
      <c r="H13" s="8">
        <f>SUM(C13:G13)</f>
        <v>2615000</v>
      </c>
    </row>
    <row r="14" spans="1:8">
      <c r="A14" s="4"/>
      <c r="B14" s="4" t="s">
        <v>12</v>
      </c>
      <c r="C14" s="9"/>
      <c r="D14" s="9"/>
      <c r="E14" s="9"/>
      <c r="F14" s="9"/>
      <c r="G14" s="9"/>
      <c r="H14" s="8">
        <f t="shared" ref="H14:H19" si="1">SUM(C14:G14)</f>
        <v>0</v>
      </c>
    </row>
    <row r="15" spans="1:8">
      <c r="A15" s="4"/>
      <c r="B15" s="4" t="s">
        <v>51</v>
      </c>
      <c r="C15" s="9"/>
      <c r="D15" s="9"/>
      <c r="E15" s="9"/>
      <c r="F15" s="9"/>
      <c r="G15" s="9"/>
      <c r="H15" s="8">
        <f t="shared" si="1"/>
        <v>0</v>
      </c>
    </row>
    <row r="16" spans="1:8">
      <c r="A16" s="4"/>
      <c r="B16" s="4" t="s">
        <v>104</v>
      </c>
      <c r="C16" s="9"/>
      <c r="D16" s="9"/>
      <c r="E16" s="9"/>
      <c r="F16" s="9"/>
      <c r="G16" s="9"/>
      <c r="H16" s="8">
        <f t="shared" si="1"/>
        <v>0</v>
      </c>
    </row>
    <row r="17" spans="1:8">
      <c r="A17" s="4"/>
      <c r="B17" s="4" t="s">
        <v>53</v>
      </c>
      <c r="C17" s="9"/>
      <c r="D17" s="9"/>
      <c r="E17" s="9"/>
      <c r="F17" s="9"/>
      <c r="G17" s="9"/>
      <c r="H17" s="8">
        <f t="shared" si="1"/>
        <v>0</v>
      </c>
    </row>
    <row r="18" spans="1:8">
      <c r="A18" s="4"/>
      <c r="B18" s="4" t="s">
        <v>15</v>
      </c>
      <c r="C18" s="9"/>
      <c r="D18" s="9"/>
      <c r="E18" s="9"/>
      <c r="F18" s="9"/>
      <c r="G18" s="9"/>
      <c r="H18" s="8">
        <f t="shared" si="1"/>
        <v>0</v>
      </c>
    </row>
    <row r="19" spans="1:8">
      <c r="A19" s="4"/>
      <c r="B19" s="14" t="s">
        <v>6</v>
      </c>
      <c r="C19" s="8">
        <f>SUM(C12:C18)</f>
        <v>560000</v>
      </c>
      <c r="D19" s="8">
        <f>SUM(D12:D18)</f>
        <v>680000</v>
      </c>
      <c r="E19" s="8">
        <f>SUM(E12:E18)</f>
        <v>695000</v>
      </c>
      <c r="F19" s="8">
        <f>SUM(F12:F18)</f>
        <v>680000</v>
      </c>
      <c r="G19" s="8">
        <f>SUM(G12:G18)</f>
        <v>0</v>
      </c>
      <c r="H19" s="8">
        <f t="shared" si="1"/>
        <v>2615000</v>
      </c>
    </row>
    <row r="20" spans="1:8">
      <c r="A20" s="4"/>
      <c r="B20" s="4"/>
      <c r="C20" s="10"/>
      <c r="D20" s="10"/>
      <c r="E20" s="10"/>
      <c r="F20" s="10"/>
      <c r="G20" s="10"/>
      <c r="H20" s="11"/>
    </row>
    <row r="21" spans="1:8">
      <c r="A21" s="4" t="s">
        <v>16</v>
      </c>
      <c r="B21" s="4" t="s">
        <v>17</v>
      </c>
      <c r="C21" s="10"/>
      <c r="D21" s="10"/>
      <c r="E21" s="10"/>
      <c r="F21" s="10"/>
      <c r="G21" s="10"/>
      <c r="H21" s="12"/>
    </row>
    <row r="22" spans="1:8">
      <c r="A22" s="4"/>
      <c r="B22" s="4" t="s">
        <v>18</v>
      </c>
      <c r="C22" s="9">
        <v>100000</v>
      </c>
      <c r="D22" s="9">
        <v>100000</v>
      </c>
      <c r="E22" s="9">
        <v>100000</v>
      </c>
      <c r="F22" s="9">
        <v>100000</v>
      </c>
      <c r="G22" s="9"/>
      <c r="H22" s="8">
        <f t="shared" ref="H22:H36" si="2">SUM(C22:G22)</f>
        <v>400000</v>
      </c>
    </row>
    <row r="23" spans="1:8">
      <c r="A23" s="4"/>
      <c r="B23" s="4" t="s">
        <v>19</v>
      </c>
      <c r="C23" s="9">
        <v>100000</v>
      </c>
      <c r="D23" s="9">
        <v>100000</v>
      </c>
      <c r="E23" s="9">
        <v>100000</v>
      </c>
      <c r="F23" s="9">
        <v>100000</v>
      </c>
      <c r="G23" s="9"/>
      <c r="H23" s="8">
        <f t="shared" si="2"/>
        <v>400000</v>
      </c>
    </row>
    <row r="24" spans="1:8">
      <c r="A24" s="4"/>
      <c r="B24" s="4" t="s">
        <v>20</v>
      </c>
      <c r="C24" s="9">
        <v>50000</v>
      </c>
      <c r="D24" s="9">
        <v>50000</v>
      </c>
      <c r="E24" s="9">
        <v>50000</v>
      </c>
      <c r="F24" s="9">
        <v>50000</v>
      </c>
      <c r="G24" s="9"/>
      <c r="H24" s="8">
        <f t="shared" si="2"/>
        <v>200000</v>
      </c>
    </row>
    <row r="25" spans="1:8">
      <c r="A25" s="4"/>
      <c r="B25" s="4" t="s">
        <v>21</v>
      </c>
      <c r="C25" s="9">
        <v>1200000</v>
      </c>
      <c r="D25" s="9">
        <v>0</v>
      </c>
      <c r="E25" s="9"/>
      <c r="F25" s="9"/>
      <c r="G25" s="9"/>
      <c r="H25" s="8">
        <f t="shared" si="2"/>
        <v>1200000</v>
      </c>
    </row>
    <row r="26" spans="1:8">
      <c r="A26" s="4"/>
      <c r="B26" s="4" t="s">
        <v>22</v>
      </c>
      <c r="C26" s="9">
        <v>600000</v>
      </c>
      <c r="D26" s="9"/>
      <c r="E26" s="9"/>
      <c r="F26" s="9"/>
      <c r="G26" s="9"/>
      <c r="H26" s="8">
        <f t="shared" si="2"/>
        <v>600000</v>
      </c>
    </row>
    <row r="27" spans="1:8">
      <c r="A27" s="4"/>
      <c r="B27" s="4" t="s">
        <v>23</v>
      </c>
      <c r="C27" s="9">
        <v>200000</v>
      </c>
      <c r="D27" s="9">
        <v>0</v>
      </c>
      <c r="E27" s="9"/>
      <c r="F27" s="9"/>
      <c r="G27" s="9"/>
      <c r="H27" s="8">
        <f t="shared" si="2"/>
        <v>200000</v>
      </c>
    </row>
    <row r="28" spans="1:8">
      <c r="A28" s="4"/>
      <c r="B28" s="4" t="s">
        <v>24</v>
      </c>
      <c r="C28" s="9">
        <v>100000</v>
      </c>
      <c r="D28" s="9">
        <v>0</v>
      </c>
      <c r="E28" s="9"/>
      <c r="F28" s="9"/>
      <c r="G28" s="9"/>
      <c r="H28" s="8">
        <f t="shared" si="2"/>
        <v>100000</v>
      </c>
    </row>
    <row r="29" spans="1:8">
      <c r="A29" s="4"/>
      <c r="B29" s="4" t="s">
        <v>25</v>
      </c>
      <c r="C29" s="9"/>
      <c r="D29" s="9">
        <v>50000</v>
      </c>
      <c r="E29" s="9"/>
      <c r="F29" s="9"/>
      <c r="G29" s="9"/>
      <c r="H29" s="8">
        <f t="shared" si="2"/>
        <v>50000</v>
      </c>
    </row>
    <row r="30" spans="1:8">
      <c r="A30" s="4"/>
      <c r="B30" s="4" t="s">
        <v>26</v>
      </c>
      <c r="C30" s="9"/>
      <c r="D30" s="9"/>
      <c r="E30" s="9"/>
      <c r="F30" s="9">
        <v>100000</v>
      </c>
      <c r="G30" s="9"/>
      <c r="H30" s="8">
        <f t="shared" si="2"/>
        <v>100000</v>
      </c>
    </row>
    <row r="31" spans="1:8">
      <c r="A31" s="4"/>
      <c r="B31" s="4" t="s">
        <v>54</v>
      </c>
      <c r="C31" s="9">
        <v>250000</v>
      </c>
      <c r="D31" s="9"/>
      <c r="E31" s="9"/>
      <c r="F31" s="9">
        <v>300000</v>
      </c>
      <c r="G31" s="9"/>
      <c r="H31" s="8">
        <f t="shared" si="2"/>
        <v>550000</v>
      </c>
    </row>
    <row r="32" spans="1:8">
      <c r="A32" s="4"/>
      <c r="B32" s="4" t="s">
        <v>58</v>
      </c>
      <c r="C32" s="9">
        <v>20000</v>
      </c>
      <c r="D32" s="9"/>
      <c r="E32" s="9"/>
      <c r="F32" s="9">
        <v>75500</v>
      </c>
      <c r="G32" s="9"/>
      <c r="H32" s="8">
        <f t="shared" si="2"/>
        <v>95500</v>
      </c>
    </row>
    <row r="33" spans="1:8">
      <c r="A33" s="4"/>
      <c r="B33" s="4" t="s">
        <v>29</v>
      </c>
      <c r="C33" s="9"/>
      <c r="D33" s="9"/>
      <c r="E33" s="9">
        <v>150000</v>
      </c>
      <c r="F33" s="9">
        <v>50000</v>
      </c>
      <c r="G33" s="9"/>
      <c r="H33" s="8">
        <f t="shared" si="2"/>
        <v>200000</v>
      </c>
    </row>
    <row r="34" spans="1:8">
      <c r="A34" s="4"/>
      <c r="B34" s="4" t="s">
        <v>30</v>
      </c>
      <c r="C34" s="9"/>
      <c r="D34" s="9">
        <v>1000000</v>
      </c>
      <c r="E34" s="9">
        <v>0</v>
      </c>
      <c r="F34" s="9"/>
      <c r="G34" s="9"/>
      <c r="H34" s="8">
        <f t="shared" si="2"/>
        <v>1000000</v>
      </c>
    </row>
    <row r="35" spans="1:8">
      <c r="A35" s="4"/>
      <c r="B35" s="4" t="s">
        <v>72</v>
      </c>
      <c r="C35" s="9">
        <v>0</v>
      </c>
      <c r="D35" s="9"/>
      <c r="E35" s="9"/>
      <c r="F35" s="9"/>
      <c r="G35" s="9"/>
      <c r="H35" s="8">
        <f t="shared" si="2"/>
        <v>0</v>
      </c>
    </row>
    <row r="36" spans="1:8">
      <c r="A36" s="4"/>
      <c r="B36" s="14" t="s">
        <v>6</v>
      </c>
      <c r="C36" s="8">
        <f>SUM(C21:C35)</f>
        <v>2620000</v>
      </c>
      <c r="D36" s="8">
        <f>SUM(D21:D35)</f>
        <v>1300000</v>
      </c>
      <c r="E36" s="8">
        <f>SUM(E21:E35)</f>
        <v>400000</v>
      </c>
      <c r="F36" s="8">
        <f>SUM(F21:F35)</f>
        <v>775500</v>
      </c>
      <c r="G36" s="8">
        <f>SUM(G21:G35)</f>
        <v>0</v>
      </c>
      <c r="H36" s="8">
        <f t="shared" si="2"/>
        <v>5095500</v>
      </c>
    </row>
    <row r="37" spans="1:8">
      <c r="A37" s="4"/>
      <c r="B37" s="4"/>
      <c r="C37" s="10"/>
      <c r="D37" s="10"/>
      <c r="E37" s="10"/>
      <c r="F37" s="10"/>
      <c r="G37" s="10"/>
      <c r="H37" s="15"/>
    </row>
    <row r="38" spans="1:8">
      <c r="A38" s="4" t="s">
        <v>16</v>
      </c>
      <c r="B38" s="14" t="s">
        <v>35</v>
      </c>
      <c r="C38" s="8">
        <f>+C10+C19-C36</f>
        <v>13965000</v>
      </c>
      <c r="D38" s="8">
        <f>+D10+D19-D36</f>
        <v>13345000</v>
      </c>
      <c r="E38" s="8">
        <f>+E10+E19-E36</f>
        <v>13640000</v>
      </c>
      <c r="F38" s="8">
        <f>+F10+F19-F36</f>
        <v>13544500</v>
      </c>
      <c r="G38" s="8">
        <f>+G10+G19-G36</f>
        <v>13544500</v>
      </c>
      <c r="H38" s="9"/>
    </row>
    <row r="39" spans="1:8">
      <c r="C39" s="10"/>
      <c r="D39" s="10"/>
      <c r="E39" s="10"/>
      <c r="F39" s="10"/>
      <c r="G39" s="10"/>
      <c r="H39" s="10"/>
    </row>
    <row r="40" spans="1:8">
      <c r="A40" s="21" t="s">
        <v>59</v>
      </c>
      <c r="B40" s="21"/>
      <c r="C40" s="21"/>
      <c r="D40" s="21"/>
      <c r="E40" s="21"/>
      <c r="F40" s="21"/>
      <c r="G40" s="21"/>
      <c r="H40" s="21"/>
    </row>
    <row r="41" spans="1:8">
      <c r="C41" s="10"/>
      <c r="D41" s="10"/>
      <c r="E41" s="10"/>
      <c r="F41" s="10"/>
      <c r="G41" s="10"/>
      <c r="H41" s="10"/>
    </row>
    <row r="42" spans="1:8">
      <c r="D42" t="s">
        <v>36</v>
      </c>
    </row>
    <row r="43" spans="1:8">
      <c r="C43" t="s">
        <v>37</v>
      </c>
      <c r="E43" t="s">
        <v>38</v>
      </c>
    </row>
    <row r="47" spans="1:8">
      <c r="C47" s="16" t="s">
        <v>39</v>
      </c>
      <c r="E47" s="16" t="s">
        <v>40</v>
      </c>
    </row>
  </sheetData>
  <mergeCells count="6">
    <mergeCell ref="A40:H40"/>
    <mergeCell ref="A4:H4"/>
    <mergeCell ref="A5:H5"/>
    <mergeCell ref="A7:A8"/>
    <mergeCell ref="B7:B8"/>
    <mergeCell ref="C7:H7"/>
  </mergeCells>
  <pageMargins left="0.84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8"/>
  <sheetViews>
    <sheetView topLeftCell="A16" workbookViewId="0">
      <selection activeCell="D31" sqref="D31"/>
    </sheetView>
  </sheetViews>
  <sheetFormatPr defaultRowHeight="15"/>
  <cols>
    <col min="1" max="1" width="5.28515625" customWidth="1"/>
    <col min="2" max="2" width="25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8" t="s">
        <v>0</v>
      </c>
    </row>
    <row r="2" spans="1:8" ht="18">
      <c r="A2" s="18" t="s">
        <v>1</v>
      </c>
    </row>
    <row r="3" spans="1:8" ht="18">
      <c r="A3" s="18"/>
    </row>
    <row r="4" spans="1:8">
      <c r="A4" s="22" t="s">
        <v>2</v>
      </c>
      <c r="B4" s="22"/>
      <c r="C4" s="22"/>
      <c r="D4" s="22"/>
      <c r="E4" s="22"/>
      <c r="F4" s="22"/>
      <c r="G4" s="22"/>
      <c r="H4" s="22"/>
    </row>
    <row r="5" spans="1:8">
      <c r="A5" s="22" t="s">
        <v>60</v>
      </c>
      <c r="B5" s="22"/>
      <c r="C5" s="22"/>
      <c r="D5" s="22"/>
      <c r="E5" s="22"/>
      <c r="F5" s="22"/>
      <c r="G5" s="22"/>
      <c r="H5" s="22"/>
    </row>
    <row r="7" spans="1:8">
      <c r="A7" s="26" t="s">
        <v>3</v>
      </c>
      <c r="B7" s="26" t="s">
        <v>4</v>
      </c>
      <c r="C7" s="27" t="s">
        <v>50</v>
      </c>
      <c r="D7" s="27"/>
      <c r="E7" s="27"/>
      <c r="F7" s="27"/>
      <c r="G7" s="27"/>
      <c r="H7" s="28"/>
    </row>
    <row r="8" spans="1:8">
      <c r="A8" s="26"/>
      <c r="B8" s="26"/>
      <c r="C8" s="2">
        <v>39633</v>
      </c>
      <c r="D8" s="2">
        <f t="shared" ref="D8:G8" si="0">+C8+7</f>
        <v>39640</v>
      </c>
      <c r="E8" s="2">
        <f t="shared" si="0"/>
        <v>39647</v>
      </c>
      <c r="F8" s="2">
        <f t="shared" si="0"/>
        <v>39654</v>
      </c>
      <c r="G8" s="2">
        <f t="shared" si="0"/>
        <v>39661</v>
      </c>
      <c r="H8" s="17" t="s">
        <v>6</v>
      </c>
    </row>
    <row r="9" spans="1:8">
      <c r="A9" s="4"/>
      <c r="B9" s="4"/>
      <c r="C9" s="5"/>
      <c r="D9" s="6"/>
      <c r="E9" s="6"/>
      <c r="F9" s="6"/>
      <c r="G9" s="6"/>
      <c r="H9" s="6"/>
    </row>
    <row r="10" spans="1:8">
      <c r="A10" s="4" t="s">
        <v>7</v>
      </c>
      <c r="B10" s="4" t="s">
        <v>8</v>
      </c>
      <c r="C10" s="8">
        <v>13544500</v>
      </c>
      <c r="D10" s="8">
        <f>+C10+C19-C37</f>
        <v>10581000</v>
      </c>
      <c r="E10" s="8">
        <f>+D10+D19-D37</f>
        <v>9906300</v>
      </c>
      <c r="F10" s="8">
        <f>+E10+E19-E37</f>
        <v>10072500</v>
      </c>
      <c r="G10" s="8">
        <f>+F10+F19-F37</f>
        <v>8094500</v>
      </c>
      <c r="H10" s="9"/>
    </row>
    <row r="11" spans="1:8">
      <c r="A11" s="4"/>
      <c r="B11" s="4"/>
      <c r="C11" s="10"/>
      <c r="D11" s="10"/>
      <c r="E11" s="10"/>
      <c r="F11" s="10"/>
      <c r="G11" s="10"/>
      <c r="H11" s="11"/>
    </row>
    <row r="12" spans="1:8">
      <c r="A12" s="4" t="s">
        <v>9</v>
      </c>
      <c r="B12" s="4" t="s">
        <v>10</v>
      </c>
      <c r="C12" s="10"/>
      <c r="D12" s="10"/>
      <c r="E12" s="10"/>
      <c r="F12" s="10"/>
      <c r="G12" s="10"/>
      <c r="H12" s="12"/>
    </row>
    <row r="13" spans="1:8">
      <c r="A13" s="4"/>
      <c r="B13" s="4" t="s">
        <v>11</v>
      </c>
      <c r="C13" s="9">
        <v>768500</v>
      </c>
      <c r="D13" s="9">
        <v>1213000</v>
      </c>
      <c r="E13" s="9">
        <v>866700</v>
      </c>
      <c r="F13" s="9">
        <v>924000</v>
      </c>
      <c r="G13" s="9"/>
      <c r="H13" s="8">
        <f>SUM(C13:G13)</f>
        <v>3772200</v>
      </c>
    </row>
    <row r="14" spans="1:8">
      <c r="A14" s="4"/>
      <c r="B14" s="4" t="s">
        <v>12</v>
      </c>
      <c r="C14" s="9"/>
      <c r="D14" s="9"/>
      <c r="E14" s="9"/>
      <c r="F14" s="9"/>
      <c r="G14" s="9"/>
      <c r="H14" s="8">
        <f t="shared" ref="H14:H19" si="1">SUM(C14:G14)</f>
        <v>0</v>
      </c>
    </row>
    <row r="15" spans="1:8">
      <c r="A15" s="4"/>
      <c r="B15" s="4" t="s">
        <v>51</v>
      </c>
      <c r="C15" s="9"/>
      <c r="D15" s="9"/>
      <c r="E15" s="9"/>
      <c r="F15" s="9"/>
      <c r="G15" s="9"/>
      <c r="H15" s="8">
        <f t="shared" si="1"/>
        <v>0</v>
      </c>
    </row>
    <row r="16" spans="1:8">
      <c r="A16" s="4"/>
      <c r="B16" s="4" t="s">
        <v>52</v>
      </c>
      <c r="C16" s="9"/>
      <c r="D16" s="9"/>
      <c r="E16" s="9"/>
      <c r="F16" s="9"/>
      <c r="G16" s="9"/>
      <c r="H16" s="8">
        <f t="shared" si="1"/>
        <v>0</v>
      </c>
    </row>
    <row r="17" spans="1:8">
      <c r="A17" s="4"/>
      <c r="B17" s="4" t="s">
        <v>53</v>
      </c>
      <c r="C17" s="9"/>
      <c r="D17" s="9"/>
      <c r="E17" s="9"/>
      <c r="F17" s="9"/>
      <c r="G17" s="9"/>
      <c r="H17" s="8">
        <f t="shared" si="1"/>
        <v>0</v>
      </c>
    </row>
    <row r="18" spans="1:8">
      <c r="A18" s="4"/>
      <c r="B18" s="4" t="s">
        <v>15</v>
      </c>
      <c r="C18" s="9"/>
      <c r="D18" s="9"/>
      <c r="E18" s="9"/>
      <c r="F18" s="9"/>
      <c r="G18" s="9"/>
      <c r="H18" s="8">
        <f t="shared" si="1"/>
        <v>0</v>
      </c>
    </row>
    <row r="19" spans="1:8">
      <c r="A19" s="4"/>
      <c r="B19" s="14" t="s">
        <v>6</v>
      </c>
      <c r="C19" s="8">
        <f>SUM(C12:C18)</f>
        <v>768500</v>
      </c>
      <c r="D19" s="8">
        <f>SUM(D12:D18)</f>
        <v>1213000</v>
      </c>
      <c r="E19" s="8">
        <f>SUM(E12:E18)</f>
        <v>866700</v>
      </c>
      <c r="F19" s="8">
        <f>SUM(F12:F18)</f>
        <v>924000</v>
      </c>
      <c r="G19" s="8">
        <f>SUM(G12:G18)</f>
        <v>0</v>
      </c>
      <c r="H19" s="8">
        <f t="shared" si="1"/>
        <v>3772200</v>
      </c>
    </row>
    <row r="20" spans="1:8">
      <c r="A20" s="4"/>
      <c r="B20" s="4"/>
      <c r="C20" s="10"/>
      <c r="D20" s="10"/>
      <c r="E20" s="10"/>
      <c r="F20" s="10"/>
      <c r="G20" s="10"/>
      <c r="H20" s="11"/>
    </row>
    <row r="21" spans="1:8">
      <c r="A21" s="4" t="s">
        <v>16</v>
      </c>
      <c r="B21" s="4" t="s">
        <v>17</v>
      </c>
      <c r="C21" s="10"/>
      <c r="D21" s="10"/>
      <c r="E21" s="10"/>
      <c r="F21" s="10"/>
      <c r="G21" s="10"/>
      <c r="H21" s="12"/>
    </row>
    <row r="22" spans="1:8">
      <c r="A22" s="4"/>
      <c r="B22" s="4" t="s">
        <v>18</v>
      </c>
      <c r="C22" s="9">
        <v>100000</v>
      </c>
      <c r="D22" s="9">
        <v>100000</v>
      </c>
      <c r="E22" s="9">
        <v>100000</v>
      </c>
      <c r="F22" s="9">
        <v>150000</v>
      </c>
      <c r="G22" s="9"/>
      <c r="H22" s="8">
        <f t="shared" ref="H22:H37" si="2">SUM(C22:G22)</f>
        <v>450000</v>
      </c>
    </row>
    <row r="23" spans="1:8">
      <c r="A23" s="4"/>
      <c r="B23" s="4" t="s">
        <v>19</v>
      </c>
      <c r="C23" s="9">
        <v>100000</v>
      </c>
      <c r="D23" s="9">
        <v>100000</v>
      </c>
      <c r="E23" s="9">
        <v>100000</v>
      </c>
      <c r="F23" s="9">
        <v>150000</v>
      </c>
      <c r="G23" s="9"/>
      <c r="H23" s="8">
        <f t="shared" si="2"/>
        <v>450000</v>
      </c>
    </row>
    <row r="24" spans="1:8">
      <c r="A24" s="4"/>
      <c r="B24" s="4" t="s">
        <v>20</v>
      </c>
      <c r="C24" s="9">
        <v>50000</v>
      </c>
      <c r="D24" s="9">
        <v>50000</v>
      </c>
      <c r="E24" s="9">
        <v>50000</v>
      </c>
      <c r="F24" s="9">
        <v>50000</v>
      </c>
      <c r="G24" s="9"/>
      <c r="H24" s="8">
        <f t="shared" si="2"/>
        <v>200000</v>
      </c>
    </row>
    <row r="25" spans="1:8">
      <c r="A25" s="4"/>
      <c r="B25" s="4" t="s">
        <v>21</v>
      </c>
      <c r="C25" s="9">
        <v>1200000</v>
      </c>
      <c r="D25" s="9"/>
      <c r="E25" s="9"/>
      <c r="F25" s="9">
        <v>1000000</v>
      </c>
      <c r="G25" s="9"/>
      <c r="H25" s="8">
        <f t="shared" si="2"/>
        <v>2200000</v>
      </c>
    </row>
    <row r="26" spans="1:8">
      <c r="A26" s="4"/>
      <c r="B26" s="4" t="s">
        <v>22</v>
      </c>
      <c r="C26" s="9">
        <v>600000</v>
      </c>
      <c r="D26" s="9"/>
      <c r="E26" s="9"/>
      <c r="F26" s="9">
        <v>1200000</v>
      </c>
      <c r="G26" s="9"/>
      <c r="H26" s="8">
        <f t="shared" si="2"/>
        <v>1800000</v>
      </c>
    </row>
    <row r="27" spans="1:8">
      <c r="A27" s="4"/>
      <c r="B27" s="4" t="s">
        <v>23</v>
      </c>
      <c r="C27" s="9">
        <v>500000</v>
      </c>
      <c r="D27" s="9"/>
      <c r="E27" s="9"/>
      <c r="F27" s="9">
        <v>200000</v>
      </c>
      <c r="G27" s="9"/>
      <c r="H27" s="8">
        <f t="shared" si="2"/>
        <v>700000</v>
      </c>
    </row>
    <row r="28" spans="1:8">
      <c r="A28" s="4"/>
      <c r="B28" s="4" t="s">
        <v>24</v>
      </c>
      <c r="C28" s="9">
        <v>100000</v>
      </c>
      <c r="D28" s="9"/>
      <c r="E28" s="9"/>
      <c r="F28" s="9">
        <v>100000</v>
      </c>
      <c r="G28" s="9"/>
      <c r="H28" s="8">
        <f t="shared" si="2"/>
        <v>200000</v>
      </c>
    </row>
    <row r="29" spans="1:8">
      <c r="A29" s="4"/>
      <c r="B29" s="4" t="s">
        <v>25</v>
      </c>
      <c r="C29" s="9">
        <v>50000</v>
      </c>
      <c r="D29" s="9">
        <v>250000</v>
      </c>
      <c r="E29" s="9"/>
      <c r="F29" s="9"/>
      <c r="G29" s="9"/>
      <c r="H29" s="8">
        <f t="shared" si="2"/>
        <v>300000</v>
      </c>
    </row>
    <row r="30" spans="1:8">
      <c r="A30" s="4"/>
      <c r="B30" s="4" t="s">
        <v>26</v>
      </c>
      <c r="C30" s="9"/>
      <c r="D30" s="9"/>
      <c r="E30" s="9"/>
      <c r="F30" s="9"/>
      <c r="G30" s="9"/>
      <c r="H30" s="8">
        <f t="shared" si="2"/>
        <v>0</v>
      </c>
    </row>
    <row r="31" spans="1:8">
      <c r="A31" s="4"/>
      <c r="B31" s="4" t="s">
        <v>54</v>
      </c>
      <c r="C31" s="9"/>
      <c r="D31" s="9"/>
      <c r="E31" s="9"/>
      <c r="F31" s="9"/>
      <c r="G31" s="9"/>
      <c r="H31" s="8">
        <f t="shared" si="2"/>
        <v>0</v>
      </c>
    </row>
    <row r="32" spans="1:8">
      <c r="A32" s="4"/>
      <c r="B32" s="4" t="s">
        <v>58</v>
      </c>
      <c r="C32" s="9">
        <v>32000</v>
      </c>
      <c r="D32" s="9">
        <v>37700</v>
      </c>
      <c r="E32" s="9"/>
      <c r="F32" s="9">
        <v>52000</v>
      </c>
      <c r="G32" s="9"/>
      <c r="H32" s="8">
        <f t="shared" si="2"/>
        <v>121700</v>
      </c>
    </row>
    <row r="33" spans="1:8">
      <c r="A33" s="4"/>
      <c r="B33" s="4" t="s">
        <v>29</v>
      </c>
      <c r="C33" s="9"/>
      <c r="D33" s="9"/>
      <c r="E33" s="9"/>
      <c r="F33" s="9"/>
      <c r="G33" s="9"/>
      <c r="H33" s="8">
        <f t="shared" si="2"/>
        <v>0</v>
      </c>
    </row>
    <row r="34" spans="1:8">
      <c r="A34" s="4"/>
      <c r="B34" s="4" t="s">
        <v>30</v>
      </c>
      <c r="C34" s="9"/>
      <c r="D34" s="9">
        <v>0</v>
      </c>
      <c r="E34" s="9">
        <v>450500</v>
      </c>
      <c r="F34" s="9"/>
      <c r="G34" s="9"/>
      <c r="H34" s="8">
        <f t="shared" si="2"/>
        <v>450500</v>
      </c>
    </row>
    <row r="35" spans="1:8">
      <c r="A35" s="4"/>
      <c r="B35" s="4" t="s">
        <v>61</v>
      </c>
      <c r="C35" s="9">
        <v>1000000</v>
      </c>
      <c r="D35" s="9"/>
      <c r="E35" s="9"/>
      <c r="F35" s="9"/>
      <c r="G35" s="9"/>
      <c r="H35" s="8">
        <f t="shared" si="2"/>
        <v>1000000</v>
      </c>
    </row>
    <row r="36" spans="1:8">
      <c r="A36" s="4"/>
      <c r="B36" s="4" t="s">
        <v>62</v>
      </c>
      <c r="C36" s="9">
        <v>0</v>
      </c>
      <c r="D36" s="9">
        <v>1350000</v>
      </c>
      <c r="E36" s="9"/>
      <c r="F36" s="9"/>
      <c r="G36" s="9"/>
      <c r="H36" s="8">
        <f t="shared" si="2"/>
        <v>1350000</v>
      </c>
    </row>
    <row r="37" spans="1:8">
      <c r="A37" s="4"/>
      <c r="B37" s="14" t="s">
        <v>6</v>
      </c>
      <c r="C37" s="8">
        <f>SUM(C21:C36)</f>
        <v>3732000</v>
      </c>
      <c r="D37" s="8">
        <f>SUM(D21:D36)</f>
        <v>1887700</v>
      </c>
      <c r="E37" s="8">
        <f>SUM(E21:E36)</f>
        <v>700500</v>
      </c>
      <c r="F37" s="8">
        <f>SUM(F21:F36)</f>
        <v>2902000</v>
      </c>
      <c r="G37" s="8">
        <f>SUM(G21:G36)</f>
        <v>0</v>
      </c>
      <c r="H37" s="8">
        <f t="shared" si="2"/>
        <v>9222200</v>
      </c>
    </row>
    <row r="38" spans="1:8">
      <c r="A38" s="4"/>
      <c r="B38" s="4"/>
      <c r="C38" s="10"/>
      <c r="D38" s="10"/>
      <c r="E38" s="10"/>
      <c r="F38" s="10"/>
      <c r="G38" s="10"/>
      <c r="H38" s="15"/>
    </row>
    <row r="39" spans="1:8">
      <c r="A39" s="4" t="s">
        <v>16</v>
      </c>
      <c r="B39" s="14" t="s">
        <v>35</v>
      </c>
      <c r="C39" s="8">
        <f>+C10+C19-C37</f>
        <v>10581000</v>
      </c>
      <c r="D39" s="8">
        <f>+D10+D19-D37</f>
        <v>9906300</v>
      </c>
      <c r="E39" s="8">
        <f>+E10+E19-E37</f>
        <v>10072500</v>
      </c>
      <c r="F39" s="8">
        <f>+F10+F19-F37</f>
        <v>8094500</v>
      </c>
      <c r="G39" s="8">
        <f>+G10+G19-G37</f>
        <v>8094500</v>
      </c>
      <c r="H39" s="9"/>
    </row>
    <row r="40" spans="1:8">
      <c r="C40" s="10"/>
      <c r="D40" s="10"/>
      <c r="E40" s="10"/>
      <c r="F40" s="10"/>
      <c r="G40" s="10"/>
      <c r="H40" s="10"/>
    </row>
    <row r="41" spans="1:8">
      <c r="A41" s="21" t="s">
        <v>63</v>
      </c>
      <c r="B41" s="21"/>
      <c r="C41" s="21"/>
      <c r="D41" s="21"/>
      <c r="E41" s="21"/>
      <c r="F41" s="21"/>
      <c r="G41" s="21"/>
      <c r="H41" s="21"/>
    </row>
    <row r="42" spans="1:8">
      <c r="C42" s="10"/>
      <c r="D42" s="10"/>
      <c r="E42" s="10"/>
      <c r="F42" s="10"/>
      <c r="G42" s="10"/>
      <c r="H42" s="10"/>
    </row>
    <row r="43" spans="1:8">
      <c r="D43" t="s">
        <v>36</v>
      </c>
    </row>
    <row r="44" spans="1:8">
      <c r="C44" t="s">
        <v>37</v>
      </c>
      <c r="E44" t="s">
        <v>38</v>
      </c>
    </row>
    <row r="48" spans="1:8">
      <c r="C48" s="16" t="s">
        <v>39</v>
      </c>
      <c r="E48" s="16" t="s">
        <v>40</v>
      </c>
    </row>
  </sheetData>
  <mergeCells count="6">
    <mergeCell ref="A41:H41"/>
    <mergeCell ref="A4:H4"/>
    <mergeCell ref="A5:H5"/>
    <mergeCell ref="A7:A8"/>
    <mergeCell ref="B7:B8"/>
    <mergeCell ref="C7:H7"/>
  </mergeCells>
  <pageMargins left="0.7" right="0.28000000000000003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B16" sqref="B16"/>
    </sheetView>
  </sheetViews>
  <sheetFormatPr defaultRowHeight="15"/>
  <cols>
    <col min="1" max="1" width="4.85546875" customWidth="1"/>
    <col min="2" max="2" width="22.85546875" customWidth="1"/>
    <col min="3" max="8" width="10.7109375" customWidth="1"/>
  </cols>
  <sheetData>
    <row r="1" spans="1:8" ht="18">
      <c r="A1" s="18" t="s">
        <v>0</v>
      </c>
    </row>
    <row r="2" spans="1:8" ht="18">
      <c r="A2" s="18" t="s">
        <v>1</v>
      </c>
    </row>
    <row r="3" spans="1:8">
      <c r="A3" s="22" t="s">
        <v>2</v>
      </c>
      <c r="B3" s="22"/>
      <c r="C3" s="22"/>
      <c r="D3" s="22"/>
      <c r="E3" s="22"/>
      <c r="F3" s="22"/>
      <c r="G3" s="22"/>
      <c r="H3" s="22"/>
    </row>
    <row r="4" spans="1:8">
      <c r="A4" s="22" t="s">
        <v>64</v>
      </c>
      <c r="B4" s="22"/>
      <c r="C4" s="22"/>
      <c r="D4" s="22"/>
      <c r="E4" s="22"/>
      <c r="F4" s="22"/>
      <c r="G4" s="22"/>
      <c r="H4" s="22"/>
    </row>
    <row r="6" spans="1:8">
      <c r="A6" s="26" t="s">
        <v>3</v>
      </c>
      <c r="B6" s="26" t="s">
        <v>4</v>
      </c>
      <c r="C6" s="27" t="s">
        <v>50</v>
      </c>
      <c r="D6" s="27"/>
      <c r="E6" s="27"/>
      <c r="F6" s="27"/>
      <c r="G6" s="27"/>
      <c r="H6" s="28"/>
    </row>
    <row r="7" spans="1:8">
      <c r="A7" s="26"/>
      <c r="B7" s="26"/>
      <c r="C7" s="2">
        <v>39661</v>
      </c>
      <c r="D7" s="2">
        <f t="shared" ref="D7:G7" si="0">+C7+7</f>
        <v>39668</v>
      </c>
      <c r="E7" s="2">
        <f t="shared" si="0"/>
        <v>39675</v>
      </c>
      <c r="F7" s="2">
        <f t="shared" si="0"/>
        <v>39682</v>
      </c>
      <c r="G7" s="2">
        <f t="shared" si="0"/>
        <v>39689</v>
      </c>
      <c r="H7" s="17" t="s">
        <v>6</v>
      </c>
    </row>
    <row r="8" spans="1:8">
      <c r="A8" s="4"/>
      <c r="B8" s="4"/>
      <c r="C8" s="5"/>
      <c r="D8" s="6"/>
      <c r="E8" s="6"/>
      <c r="F8" s="6"/>
      <c r="G8" s="6"/>
      <c r="H8" s="6"/>
    </row>
    <row r="9" spans="1:8">
      <c r="A9" s="4" t="s">
        <v>7</v>
      </c>
      <c r="B9" s="4" t="s">
        <v>8</v>
      </c>
      <c r="C9" s="8">
        <v>8094500</v>
      </c>
      <c r="D9" s="8">
        <f>+C9+C18-C36</f>
        <v>7605500</v>
      </c>
      <c r="E9" s="8">
        <f>+D9+D18-D36</f>
        <v>7670000</v>
      </c>
      <c r="F9" s="8">
        <f>+E9+E18-E36</f>
        <v>7885500</v>
      </c>
      <c r="G9" s="8">
        <f>+F9+F18-F36</f>
        <v>7901500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787500</v>
      </c>
      <c r="D12" s="9">
        <v>814500</v>
      </c>
      <c r="E12" s="9">
        <v>590500</v>
      </c>
      <c r="F12" s="9">
        <v>741000</v>
      </c>
      <c r="G12" s="9">
        <v>779500</v>
      </c>
      <c r="H12" s="8">
        <f>SUM(C12:G12)</f>
        <v>3713000</v>
      </c>
    </row>
    <row r="13" spans="1:8">
      <c r="A13" s="4"/>
      <c r="B13" s="4" t="s">
        <v>12</v>
      </c>
      <c r="C13" s="9"/>
      <c r="D13" s="9"/>
      <c r="E13" s="9"/>
      <c r="F13" s="9"/>
      <c r="G13" s="9"/>
      <c r="H13" s="8">
        <f t="shared" ref="H13:H18" si="1">SUM(C13:G13)</f>
        <v>0</v>
      </c>
    </row>
    <row r="14" spans="1:8">
      <c r="A14" s="4"/>
      <c r="B14" s="4" t="s">
        <v>51</v>
      </c>
      <c r="C14" s="9"/>
      <c r="D14" s="9"/>
      <c r="E14" s="9"/>
      <c r="F14" s="9"/>
      <c r="G14" s="9"/>
      <c r="H14" s="8">
        <f t="shared" si="1"/>
        <v>0</v>
      </c>
    </row>
    <row r="15" spans="1:8">
      <c r="A15" s="4"/>
      <c r="B15" s="4" t="s">
        <v>107</v>
      </c>
      <c r="C15" s="9"/>
      <c r="D15" s="9"/>
      <c r="E15" s="9"/>
      <c r="F15" s="9"/>
      <c r="G15" s="9"/>
      <c r="H15" s="8">
        <f t="shared" si="1"/>
        <v>0</v>
      </c>
    </row>
    <row r="16" spans="1:8">
      <c r="A16" s="4"/>
      <c r="B16" s="4" t="s">
        <v>53</v>
      </c>
      <c r="C16" s="9"/>
      <c r="D16" s="9"/>
      <c r="E16" s="9"/>
      <c r="F16" s="9"/>
      <c r="G16" s="9"/>
      <c r="H16" s="8">
        <f t="shared" si="1"/>
        <v>0</v>
      </c>
    </row>
    <row r="17" spans="1:8">
      <c r="A17" s="4"/>
      <c r="B17" s="4" t="s">
        <v>15</v>
      </c>
      <c r="C17" s="9"/>
      <c r="D17" s="9"/>
      <c r="E17" s="9"/>
      <c r="F17" s="9"/>
      <c r="G17" s="9"/>
      <c r="H17" s="8">
        <f t="shared" si="1"/>
        <v>0</v>
      </c>
    </row>
    <row r="18" spans="1:8">
      <c r="A18" s="4"/>
      <c r="B18" s="14" t="s">
        <v>6</v>
      </c>
      <c r="C18" s="8">
        <f>SUM(C11:C17)</f>
        <v>787500</v>
      </c>
      <c r="D18" s="8">
        <f>SUM(D11:D17)</f>
        <v>814500</v>
      </c>
      <c r="E18" s="8">
        <f>SUM(E11:E17)</f>
        <v>590500</v>
      </c>
      <c r="F18" s="8">
        <f>SUM(F11:F17)</f>
        <v>741000</v>
      </c>
      <c r="G18" s="8">
        <f>SUM(G11:G17)</f>
        <v>779500</v>
      </c>
      <c r="H18" s="8">
        <f t="shared" si="1"/>
        <v>3713000</v>
      </c>
    </row>
    <row r="19" spans="1:8">
      <c r="A19" s="4"/>
      <c r="B19" s="4"/>
      <c r="C19" s="10"/>
      <c r="D19" s="10"/>
      <c r="E19" s="10"/>
      <c r="F19" s="10"/>
      <c r="G19" s="10"/>
      <c r="H19" s="11"/>
    </row>
    <row r="20" spans="1:8">
      <c r="A20" s="4" t="s">
        <v>16</v>
      </c>
      <c r="B20" s="4" t="s">
        <v>17</v>
      </c>
      <c r="C20" s="10"/>
      <c r="D20" s="10"/>
      <c r="E20" s="10"/>
      <c r="F20" s="10"/>
      <c r="G20" s="10"/>
      <c r="H20" s="12"/>
    </row>
    <row r="21" spans="1:8">
      <c r="A21" s="4"/>
      <c r="B21" s="4" t="s">
        <v>18</v>
      </c>
      <c r="C21" s="9">
        <v>150000</v>
      </c>
      <c r="D21" s="9">
        <v>150000</v>
      </c>
      <c r="E21" s="9">
        <v>150000</v>
      </c>
      <c r="F21" s="9">
        <v>150000</v>
      </c>
      <c r="G21" s="9">
        <v>150000</v>
      </c>
      <c r="H21" s="8">
        <f t="shared" ref="H21:H36" si="2">SUM(C21:G21)</f>
        <v>750000</v>
      </c>
    </row>
    <row r="22" spans="1:8">
      <c r="A22" s="4"/>
      <c r="B22" s="4" t="s">
        <v>19</v>
      </c>
      <c r="C22" s="9">
        <v>0</v>
      </c>
      <c r="D22" s="9"/>
      <c r="E22" s="9">
        <v>150000</v>
      </c>
      <c r="F22" s="9">
        <v>150000</v>
      </c>
      <c r="G22" s="9">
        <v>150000</v>
      </c>
      <c r="H22" s="8">
        <f t="shared" si="2"/>
        <v>450000</v>
      </c>
    </row>
    <row r="23" spans="1:8">
      <c r="A23" s="4"/>
      <c r="B23" s="4" t="s">
        <v>20</v>
      </c>
      <c r="C23" s="9">
        <v>75000</v>
      </c>
      <c r="D23" s="9"/>
      <c r="E23" s="9">
        <v>75000</v>
      </c>
      <c r="F23" s="9">
        <v>75000</v>
      </c>
      <c r="G23" s="9"/>
      <c r="H23" s="8">
        <f t="shared" si="2"/>
        <v>225000</v>
      </c>
    </row>
    <row r="24" spans="1:8">
      <c r="A24" s="4"/>
      <c r="B24" s="4" t="s">
        <v>21</v>
      </c>
      <c r="C24" s="9"/>
      <c r="D24" s="9"/>
      <c r="E24" s="9"/>
      <c r="F24" s="9"/>
      <c r="G24" s="9">
        <v>1200000</v>
      </c>
      <c r="H24" s="8">
        <f t="shared" si="2"/>
        <v>1200000</v>
      </c>
    </row>
    <row r="25" spans="1:8">
      <c r="A25" s="4"/>
      <c r="B25" s="4" t="s">
        <v>22</v>
      </c>
      <c r="C25" s="9"/>
      <c r="D25" s="9">
        <v>100000</v>
      </c>
      <c r="E25" s="9"/>
      <c r="F25" s="9">
        <v>250000</v>
      </c>
      <c r="G25" s="9">
        <v>650000</v>
      </c>
      <c r="H25" s="8">
        <f t="shared" si="2"/>
        <v>1000000</v>
      </c>
    </row>
    <row r="26" spans="1:8">
      <c r="A26" s="4"/>
      <c r="B26" s="4" t="s">
        <v>23</v>
      </c>
      <c r="C26" s="9"/>
      <c r="D26" s="9"/>
      <c r="E26" s="9"/>
      <c r="F26" s="9"/>
      <c r="G26" s="9">
        <v>200000</v>
      </c>
      <c r="H26" s="8">
        <f t="shared" si="2"/>
        <v>200000</v>
      </c>
    </row>
    <row r="27" spans="1:8">
      <c r="A27" s="4"/>
      <c r="B27" s="4" t="s">
        <v>24</v>
      </c>
      <c r="C27" s="9"/>
      <c r="D27" s="9"/>
      <c r="E27" s="9"/>
      <c r="F27" s="9"/>
      <c r="G27" s="9">
        <v>100000</v>
      </c>
      <c r="H27" s="8">
        <f t="shared" si="2"/>
        <v>100000</v>
      </c>
    </row>
    <row r="28" spans="1:8">
      <c r="A28" s="4"/>
      <c r="B28" s="4" t="s">
        <v>25</v>
      </c>
      <c r="C28" s="9">
        <v>50000</v>
      </c>
      <c r="D28" s="9"/>
      <c r="E28" s="9"/>
      <c r="F28" s="9"/>
      <c r="G28" s="9">
        <v>250000</v>
      </c>
      <c r="H28" s="8">
        <f t="shared" si="2"/>
        <v>300000</v>
      </c>
    </row>
    <row r="29" spans="1:8">
      <c r="A29" s="4"/>
      <c r="B29" s="4" t="s">
        <v>26</v>
      </c>
      <c r="C29" s="9"/>
      <c r="D29" s="9"/>
      <c r="E29" s="9"/>
      <c r="F29" s="9">
        <v>100000</v>
      </c>
      <c r="G29" s="9"/>
      <c r="H29" s="8">
        <f t="shared" si="2"/>
        <v>100000</v>
      </c>
    </row>
    <row r="30" spans="1:8">
      <c r="A30" s="4"/>
      <c r="B30" s="4" t="s">
        <v>27</v>
      </c>
      <c r="C30" s="9">
        <v>1001500</v>
      </c>
      <c r="D30" s="9"/>
      <c r="E30" s="9"/>
      <c r="F30" s="9"/>
      <c r="G30" s="9">
        <v>200000</v>
      </c>
      <c r="H30" s="8">
        <f t="shared" si="2"/>
        <v>1201500</v>
      </c>
    </row>
    <row r="31" spans="1:8">
      <c r="A31" s="4"/>
      <c r="B31" s="4" t="s">
        <v>58</v>
      </c>
      <c r="C31" s="9"/>
      <c r="D31" s="9"/>
      <c r="E31" s="9"/>
      <c r="F31" s="9"/>
      <c r="G31" s="9"/>
      <c r="H31" s="8"/>
    </row>
    <row r="32" spans="1:8">
      <c r="A32" s="4"/>
      <c r="B32" s="4" t="s">
        <v>29</v>
      </c>
      <c r="C32" s="9"/>
      <c r="D32" s="9"/>
      <c r="E32" s="9"/>
      <c r="F32" s="9"/>
      <c r="G32" s="9"/>
      <c r="H32" s="8"/>
    </row>
    <row r="33" spans="1:8">
      <c r="A33" s="4"/>
      <c r="B33" s="4" t="s">
        <v>30</v>
      </c>
      <c r="C33" s="9"/>
      <c r="D33" s="9">
        <v>500000</v>
      </c>
      <c r="E33" s="9"/>
      <c r="F33" s="9"/>
      <c r="G33" s="9"/>
      <c r="H33" s="8">
        <f t="shared" si="2"/>
        <v>500000</v>
      </c>
    </row>
    <row r="34" spans="1:8">
      <c r="A34" s="4"/>
      <c r="B34" s="4" t="s">
        <v>105</v>
      </c>
      <c r="C34" s="9"/>
      <c r="D34" s="9"/>
      <c r="E34" s="9"/>
      <c r="F34" s="9"/>
      <c r="G34" s="9"/>
      <c r="H34" s="8">
        <f t="shared" si="2"/>
        <v>0</v>
      </c>
    </row>
    <row r="35" spans="1:8">
      <c r="A35" s="4"/>
      <c r="B35" s="4" t="s">
        <v>106</v>
      </c>
      <c r="C35" s="9"/>
      <c r="D35" s="9"/>
      <c r="E35" s="9"/>
      <c r="F35" s="9"/>
      <c r="G35" s="9"/>
      <c r="H35" s="8">
        <f t="shared" si="2"/>
        <v>0</v>
      </c>
    </row>
    <row r="36" spans="1:8">
      <c r="A36" s="4"/>
      <c r="B36" s="14" t="s">
        <v>6</v>
      </c>
      <c r="C36" s="8">
        <f>SUM(C20:C35)</f>
        <v>1276500</v>
      </c>
      <c r="D36" s="8">
        <f>SUM(D20:D35)</f>
        <v>750000</v>
      </c>
      <c r="E36" s="8">
        <f>SUM(E20:E35)</f>
        <v>375000</v>
      </c>
      <c r="F36" s="8">
        <f>SUM(F20:F35)</f>
        <v>725000</v>
      </c>
      <c r="G36" s="8">
        <f>SUM(G20:G35)</f>
        <v>2900000</v>
      </c>
      <c r="H36" s="8">
        <f t="shared" si="2"/>
        <v>6026500</v>
      </c>
    </row>
    <row r="37" spans="1:8">
      <c r="A37" s="4"/>
      <c r="B37" s="4"/>
      <c r="C37" s="10"/>
      <c r="D37" s="10"/>
      <c r="E37" s="10"/>
      <c r="F37" s="10"/>
      <c r="G37" s="10"/>
      <c r="H37" s="15"/>
    </row>
    <row r="38" spans="1:8">
      <c r="A38" s="4" t="s">
        <v>16</v>
      </c>
      <c r="B38" s="14" t="s">
        <v>35</v>
      </c>
      <c r="C38" s="8">
        <f>+C9+C18-C36</f>
        <v>7605500</v>
      </c>
      <c r="D38" s="8">
        <f>+D9+D18-D36</f>
        <v>7670000</v>
      </c>
      <c r="E38" s="8">
        <f>+E9+E18-E36</f>
        <v>7885500</v>
      </c>
      <c r="F38" s="8">
        <f>+F9+F18-F36</f>
        <v>7901500</v>
      </c>
      <c r="G38" s="8">
        <f>+G9+G18-G36</f>
        <v>5781000</v>
      </c>
      <c r="H38" s="9"/>
    </row>
    <row r="39" spans="1:8">
      <c r="B39" s="19"/>
      <c r="C39" s="10"/>
      <c r="D39" s="10"/>
      <c r="E39" s="10"/>
      <c r="F39" s="10"/>
      <c r="G39" s="10"/>
      <c r="H39" s="10"/>
    </row>
    <row r="40" spans="1:8">
      <c r="A40" s="21" t="s">
        <v>65</v>
      </c>
      <c r="B40" s="21"/>
      <c r="C40" s="21"/>
      <c r="D40" s="21"/>
      <c r="E40" s="21"/>
      <c r="F40" s="21"/>
      <c r="G40" s="21"/>
      <c r="H40" s="21"/>
    </row>
    <row r="41" spans="1:8">
      <c r="C41" s="10"/>
      <c r="D41" s="10"/>
      <c r="E41" s="10"/>
      <c r="F41" s="10"/>
      <c r="G41" s="10"/>
      <c r="H41" s="10"/>
    </row>
    <row r="42" spans="1:8">
      <c r="D42" t="s">
        <v>36</v>
      </c>
    </row>
    <row r="43" spans="1:8">
      <c r="C43" t="s">
        <v>37</v>
      </c>
      <c r="E43" t="s">
        <v>38</v>
      </c>
    </row>
    <row r="47" spans="1:8">
      <c r="C47" s="16" t="s">
        <v>39</v>
      </c>
      <c r="E47" s="16" t="s">
        <v>40</v>
      </c>
    </row>
  </sheetData>
  <mergeCells count="6">
    <mergeCell ref="A40:H40"/>
    <mergeCell ref="A3:H3"/>
    <mergeCell ref="A4:H4"/>
    <mergeCell ref="A6:A7"/>
    <mergeCell ref="B6:B7"/>
    <mergeCell ref="C6:H6"/>
  </mergeCells>
  <pageMargins left="0.8" right="0.14000000000000001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7"/>
  <sheetViews>
    <sheetView topLeftCell="A7" workbookViewId="0">
      <selection activeCell="H29" sqref="H29:H35"/>
    </sheetView>
  </sheetViews>
  <sheetFormatPr defaultRowHeight="15"/>
  <cols>
    <col min="1" max="1" width="5" customWidth="1"/>
    <col min="2" max="2" width="24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8" t="s">
        <v>0</v>
      </c>
    </row>
    <row r="2" spans="1:8" ht="18">
      <c r="A2" s="18" t="s">
        <v>1</v>
      </c>
    </row>
    <row r="3" spans="1:8">
      <c r="A3" s="22" t="s">
        <v>2</v>
      </c>
      <c r="B3" s="22"/>
      <c r="C3" s="22"/>
      <c r="D3" s="22"/>
      <c r="E3" s="22"/>
      <c r="F3" s="22"/>
      <c r="G3" s="22"/>
      <c r="H3" s="22"/>
    </row>
    <row r="4" spans="1:8">
      <c r="A4" s="22" t="s">
        <v>66</v>
      </c>
      <c r="B4" s="22"/>
      <c r="C4" s="22"/>
      <c r="D4" s="22"/>
      <c r="E4" s="22"/>
      <c r="F4" s="22"/>
      <c r="G4" s="22"/>
      <c r="H4" s="22"/>
    </row>
    <row r="6" spans="1:8">
      <c r="A6" s="26" t="s">
        <v>3</v>
      </c>
      <c r="B6" s="26" t="s">
        <v>4</v>
      </c>
      <c r="C6" s="27" t="s">
        <v>50</v>
      </c>
      <c r="D6" s="27"/>
      <c r="E6" s="27"/>
      <c r="F6" s="27"/>
      <c r="G6" s="27"/>
      <c r="H6" s="28"/>
    </row>
    <row r="7" spans="1:8">
      <c r="A7" s="26"/>
      <c r="B7" s="26"/>
      <c r="C7" s="2">
        <v>39696</v>
      </c>
      <c r="D7" s="2">
        <f t="shared" ref="D7:G7" si="0">+C7+7</f>
        <v>39703</v>
      </c>
      <c r="E7" s="2">
        <f t="shared" si="0"/>
        <v>39710</v>
      </c>
      <c r="F7" s="2">
        <f t="shared" si="0"/>
        <v>39717</v>
      </c>
      <c r="G7" s="2">
        <f t="shared" si="0"/>
        <v>39724</v>
      </c>
      <c r="H7" s="17" t="s">
        <v>6</v>
      </c>
    </row>
    <row r="8" spans="1:8">
      <c r="A8" s="4"/>
      <c r="B8" s="4"/>
      <c r="C8" s="5"/>
      <c r="D8" s="6"/>
      <c r="E8" s="6"/>
      <c r="F8" s="6"/>
      <c r="G8" s="6"/>
      <c r="H8" s="6"/>
    </row>
    <row r="9" spans="1:8">
      <c r="A9" s="4" t="s">
        <v>7</v>
      </c>
      <c r="B9" s="4" t="s">
        <v>8</v>
      </c>
      <c r="C9" s="8">
        <v>5781000</v>
      </c>
      <c r="D9" s="8">
        <f>+C9+C18-C36</f>
        <v>5794000</v>
      </c>
      <c r="E9" s="8">
        <f>+D9+D18-D36</f>
        <v>6344000</v>
      </c>
      <c r="F9" s="8">
        <f>+E9+E18-E36</f>
        <v>6537000</v>
      </c>
      <c r="G9" s="8">
        <f>+F9+F18-F36</f>
        <v>4752500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751000</v>
      </c>
      <c r="D12" s="9">
        <v>775000</v>
      </c>
      <c r="E12" s="9">
        <v>593000</v>
      </c>
      <c r="F12" s="9">
        <v>919500</v>
      </c>
      <c r="G12" s="9"/>
      <c r="H12" s="8">
        <f>SUM(C12:G12)</f>
        <v>3038500</v>
      </c>
    </row>
    <row r="13" spans="1:8">
      <c r="A13" s="4"/>
      <c r="B13" s="4" t="s">
        <v>12</v>
      </c>
      <c r="C13" s="9"/>
      <c r="D13" s="9"/>
      <c r="E13" s="9"/>
      <c r="F13" s="9"/>
      <c r="G13" s="9"/>
      <c r="H13" s="8">
        <f t="shared" ref="H13:H18" si="1">SUM(C13:G13)</f>
        <v>0</v>
      </c>
    </row>
    <row r="14" spans="1:8">
      <c r="A14" s="4"/>
      <c r="B14" s="4" t="s">
        <v>51</v>
      </c>
      <c r="C14" s="9"/>
      <c r="D14" s="9"/>
      <c r="E14" s="9"/>
      <c r="F14" s="9"/>
      <c r="G14" s="9"/>
      <c r="H14" s="8">
        <f t="shared" si="1"/>
        <v>0</v>
      </c>
    </row>
    <row r="15" spans="1:8">
      <c r="A15" s="4"/>
      <c r="B15" s="4" t="s">
        <v>52</v>
      </c>
      <c r="C15" s="9"/>
      <c r="D15" s="9"/>
      <c r="E15" s="9"/>
      <c r="F15" s="9"/>
      <c r="G15" s="9"/>
      <c r="H15" s="8">
        <f t="shared" si="1"/>
        <v>0</v>
      </c>
    </row>
    <row r="16" spans="1:8">
      <c r="A16" s="4"/>
      <c r="B16" s="4" t="s">
        <v>53</v>
      </c>
      <c r="C16" s="9"/>
      <c r="D16" s="9"/>
      <c r="E16" s="9"/>
      <c r="F16" s="9"/>
      <c r="G16" s="9"/>
      <c r="H16" s="8">
        <f t="shared" si="1"/>
        <v>0</v>
      </c>
    </row>
    <row r="17" spans="1:8">
      <c r="A17" s="4"/>
      <c r="B17" s="4" t="s">
        <v>15</v>
      </c>
      <c r="C17" s="9"/>
      <c r="D17" s="9"/>
      <c r="E17" s="9"/>
      <c r="F17" s="9"/>
      <c r="G17" s="9"/>
      <c r="H17" s="8">
        <f t="shared" si="1"/>
        <v>0</v>
      </c>
    </row>
    <row r="18" spans="1:8">
      <c r="A18" s="4"/>
      <c r="B18" s="14" t="s">
        <v>6</v>
      </c>
      <c r="C18" s="8">
        <f>SUM(C11:C17)</f>
        <v>751000</v>
      </c>
      <c r="D18" s="8">
        <f>SUM(D11:D17)</f>
        <v>775000</v>
      </c>
      <c r="E18" s="8">
        <f>SUM(E11:E17)</f>
        <v>593000</v>
      </c>
      <c r="F18" s="8">
        <f>SUM(F11:F17)</f>
        <v>919500</v>
      </c>
      <c r="G18" s="8">
        <f>SUM(G11:G17)</f>
        <v>0</v>
      </c>
      <c r="H18" s="8">
        <f t="shared" si="1"/>
        <v>3038500</v>
      </c>
    </row>
    <row r="19" spans="1:8">
      <c r="A19" s="4"/>
      <c r="B19" s="4"/>
      <c r="C19" s="10"/>
      <c r="D19" s="10"/>
      <c r="E19" s="10"/>
      <c r="F19" s="10"/>
      <c r="G19" s="10"/>
      <c r="H19" s="11"/>
    </row>
    <row r="20" spans="1:8">
      <c r="A20" s="4" t="s">
        <v>16</v>
      </c>
      <c r="B20" s="4" t="s">
        <v>17</v>
      </c>
      <c r="C20" s="10"/>
      <c r="D20" s="10"/>
      <c r="E20" s="10"/>
      <c r="F20" s="10"/>
      <c r="G20" s="10"/>
      <c r="H20" s="12"/>
    </row>
    <row r="21" spans="1:8">
      <c r="A21" s="4"/>
      <c r="B21" s="4" t="s">
        <v>18</v>
      </c>
      <c r="C21" s="9">
        <v>150000</v>
      </c>
      <c r="D21" s="9">
        <v>150000</v>
      </c>
      <c r="E21" s="9">
        <v>150000</v>
      </c>
      <c r="F21" s="9">
        <v>150000</v>
      </c>
      <c r="G21" s="9"/>
      <c r="H21" s="8">
        <f t="shared" ref="H21:H36" si="2">SUM(C21:G21)</f>
        <v>600000</v>
      </c>
    </row>
    <row r="22" spans="1:8">
      <c r="A22" s="4"/>
      <c r="B22" s="4" t="s">
        <v>19</v>
      </c>
      <c r="C22" s="9">
        <v>75000</v>
      </c>
      <c r="D22" s="9">
        <v>75000</v>
      </c>
      <c r="E22" s="9">
        <v>150000</v>
      </c>
      <c r="F22" s="9"/>
      <c r="G22" s="9"/>
      <c r="H22" s="8">
        <f t="shared" si="2"/>
        <v>300000</v>
      </c>
    </row>
    <row r="23" spans="1:8">
      <c r="A23" s="4"/>
      <c r="B23" s="4" t="s">
        <v>20</v>
      </c>
      <c r="C23" s="9"/>
      <c r="D23" s="9"/>
      <c r="E23" s="9"/>
      <c r="F23" s="9"/>
      <c r="G23" s="9"/>
      <c r="H23" s="8">
        <f t="shared" si="2"/>
        <v>0</v>
      </c>
    </row>
    <row r="24" spans="1:8">
      <c r="A24" s="4"/>
      <c r="B24" s="4" t="s">
        <v>21</v>
      </c>
      <c r="C24" s="9"/>
      <c r="D24" s="9"/>
      <c r="E24" s="9"/>
      <c r="F24" s="9">
        <v>1200000</v>
      </c>
      <c r="G24" s="9"/>
      <c r="H24" s="8">
        <f t="shared" si="2"/>
        <v>1200000</v>
      </c>
    </row>
    <row r="25" spans="1:8">
      <c r="A25" s="4"/>
      <c r="B25" s="4" t="s">
        <v>22</v>
      </c>
      <c r="C25" s="9"/>
      <c r="D25" s="9"/>
      <c r="E25" s="9"/>
      <c r="F25" s="9">
        <v>1000000</v>
      </c>
      <c r="G25" s="9"/>
      <c r="H25" s="8">
        <f t="shared" si="2"/>
        <v>1000000</v>
      </c>
    </row>
    <row r="26" spans="1:8">
      <c r="A26" s="4"/>
      <c r="B26" s="4" t="s">
        <v>23</v>
      </c>
      <c r="C26" s="9"/>
      <c r="D26" s="9"/>
      <c r="E26" s="9"/>
      <c r="F26" s="9">
        <v>200000</v>
      </c>
      <c r="G26" s="9"/>
      <c r="H26" s="8">
        <f t="shared" si="2"/>
        <v>200000</v>
      </c>
    </row>
    <row r="27" spans="1:8">
      <c r="A27" s="4"/>
      <c r="B27" s="4" t="s">
        <v>24</v>
      </c>
      <c r="C27" s="9"/>
      <c r="D27" s="9"/>
      <c r="E27" s="9"/>
      <c r="F27" s="9">
        <v>100000</v>
      </c>
      <c r="G27" s="9"/>
      <c r="H27" s="8">
        <f t="shared" si="2"/>
        <v>100000</v>
      </c>
    </row>
    <row r="28" spans="1:8">
      <c r="A28" s="4"/>
      <c r="B28" s="4" t="s">
        <v>25</v>
      </c>
      <c r="C28" s="9">
        <v>50000</v>
      </c>
      <c r="D28" s="9"/>
      <c r="E28" s="9"/>
      <c r="F28" s="9"/>
      <c r="G28" s="9"/>
      <c r="H28" s="8">
        <f t="shared" si="2"/>
        <v>50000</v>
      </c>
    </row>
    <row r="29" spans="1:8">
      <c r="A29" s="4"/>
      <c r="B29" s="4" t="s">
        <v>26</v>
      </c>
      <c r="C29" s="9"/>
      <c r="D29" s="9"/>
      <c r="E29" s="9">
        <v>100000</v>
      </c>
      <c r="F29" s="9"/>
      <c r="G29" s="9"/>
      <c r="H29" s="8">
        <f t="shared" si="2"/>
        <v>100000</v>
      </c>
    </row>
    <row r="30" spans="1:8">
      <c r="A30" s="4"/>
      <c r="B30" s="4" t="s">
        <v>27</v>
      </c>
      <c r="C30" s="9"/>
      <c r="D30" s="9"/>
      <c r="E30" s="9"/>
      <c r="F30" s="9"/>
      <c r="G30" s="9"/>
      <c r="H30" s="8">
        <f t="shared" si="2"/>
        <v>0</v>
      </c>
    </row>
    <row r="31" spans="1:8">
      <c r="A31" s="4"/>
      <c r="B31" s="4" t="s">
        <v>58</v>
      </c>
      <c r="C31" s="9"/>
      <c r="D31" s="9"/>
      <c r="E31" s="9"/>
      <c r="F31" s="9">
        <v>54000</v>
      </c>
      <c r="G31" s="9"/>
      <c r="H31" s="8">
        <f t="shared" si="2"/>
        <v>54000</v>
      </c>
    </row>
    <row r="32" spans="1:8">
      <c r="A32" s="4"/>
      <c r="B32" s="4" t="s">
        <v>29</v>
      </c>
      <c r="C32" s="9"/>
      <c r="D32" s="9"/>
      <c r="E32" s="9"/>
      <c r="F32" s="9"/>
      <c r="G32" s="9"/>
      <c r="H32" s="8">
        <f t="shared" si="2"/>
        <v>0</v>
      </c>
    </row>
    <row r="33" spans="1:8">
      <c r="A33" s="4"/>
      <c r="B33" s="4" t="s">
        <v>30</v>
      </c>
      <c r="C33" s="9">
        <v>463000</v>
      </c>
      <c r="D33" s="9"/>
      <c r="E33" s="9"/>
      <c r="F33" s="9"/>
      <c r="G33" s="9"/>
      <c r="H33" s="8">
        <f t="shared" si="2"/>
        <v>463000</v>
      </c>
    </row>
    <row r="34" spans="1:8">
      <c r="A34" s="4"/>
      <c r="B34" s="4" t="s">
        <v>61</v>
      </c>
      <c r="C34" s="9"/>
      <c r="D34" s="9"/>
      <c r="E34" s="9"/>
      <c r="F34" s="9"/>
      <c r="G34" s="9"/>
      <c r="H34" s="8">
        <f t="shared" si="2"/>
        <v>0</v>
      </c>
    </row>
    <row r="35" spans="1:8">
      <c r="A35" s="4"/>
      <c r="B35" s="4" t="s">
        <v>62</v>
      </c>
      <c r="C35" s="9"/>
      <c r="D35" s="9"/>
      <c r="E35" s="9"/>
      <c r="F35" s="9"/>
      <c r="G35" s="9"/>
      <c r="H35" s="8">
        <f t="shared" si="2"/>
        <v>0</v>
      </c>
    </row>
    <row r="36" spans="1:8">
      <c r="A36" s="4"/>
      <c r="B36" s="14" t="s">
        <v>6</v>
      </c>
      <c r="C36" s="8">
        <f>SUM(C20:C35)</f>
        <v>738000</v>
      </c>
      <c r="D36" s="8">
        <f>SUM(D20:D35)</f>
        <v>225000</v>
      </c>
      <c r="E36" s="8">
        <f>SUM(E20:E35)</f>
        <v>400000</v>
      </c>
      <c r="F36" s="8">
        <f>SUM(F20:F35)</f>
        <v>2704000</v>
      </c>
      <c r="G36" s="8">
        <f>SUM(G20:G35)</f>
        <v>0</v>
      </c>
      <c r="H36" s="8">
        <f t="shared" si="2"/>
        <v>4067000</v>
      </c>
    </row>
    <row r="37" spans="1:8">
      <c r="A37" s="4"/>
      <c r="B37" s="4"/>
      <c r="C37" s="10"/>
      <c r="D37" s="10"/>
      <c r="E37" s="10"/>
      <c r="F37" s="10"/>
      <c r="G37" s="10"/>
      <c r="H37" s="15"/>
    </row>
    <row r="38" spans="1:8">
      <c r="A38" s="4" t="s">
        <v>16</v>
      </c>
      <c r="B38" s="14" t="s">
        <v>35</v>
      </c>
      <c r="C38" s="8">
        <f>+C9+C18-C36</f>
        <v>5794000</v>
      </c>
      <c r="D38" s="8">
        <f>+D9+D18-D36</f>
        <v>6344000</v>
      </c>
      <c r="E38" s="8">
        <f>+E9+E18-E36</f>
        <v>6537000</v>
      </c>
      <c r="F38" s="8">
        <f>+F9+F18-F36</f>
        <v>4752500</v>
      </c>
      <c r="G38" s="8">
        <f>+G9+G18-G36</f>
        <v>4752500</v>
      </c>
      <c r="H38" s="9"/>
    </row>
    <row r="39" spans="1:8">
      <c r="C39" s="10"/>
      <c r="D39" s="10"/>
      <c r="E39" s="10"/>
      <c r="F39" s="10"/>
      <c r="G39" s="10"/>
      <c r="H39" s="10"/>
    </row>
    <row r="40" spans="1:8">
      <c r="A40" s="21" t="s">
        <v>67</v>
      </c>
      <c r="B40" s="21"/>
      <c r="C40" s="21"/>
      <c r="D40" s="21"/>
      <c r="E40" s="21"/>
      <c r="F40" s="21"/>
      <c r="G40" s="21"/>
      <c r="H40" s="21"/>
    </row>
    <row r="41" spans="1:8">
      <c r="C41" s="10"/>
      <c r="D41" s="10"/>
      <c r="E41" s="10"/>
      <c r="F41" s="10"/>
      <c r="G41" s="10"/>
      <c r="H41" s="10"/>
    </row>
    <row r="42" spans="1:8">
      <c r="D42" t="s">
        <v>36</v>
      </c>
    </row>
    <row r="43" spans="1:8">
      <c r="C43" t="s">
        <v>37</v>
      </c>
      <c r="E43" t="s">
        <v>38</v>
      </c>
    </row>
    <row r="47" spans="1:8">
      <c r="C47" s="16" t="s">
        <v>39</v>
      </c>
      <c r="E47" s="16" t="s">
        <v>40</v>
      </c>
    </row>
  </sheetData>
  <mergeCells count="6">
    <mergeCell ref="A40:H40"/>
    <mergeCell ref="A3:H3"/>
    <mergeCell ref="A4:H4"/>
    <mergeCell ref="A6:A7"/>
    <mergeCell ref="B6:B7"/>
    <mergeCell ref="C6:H6"/>
  </mergeCells>
  <pageMargins left="0.87" right="0.14000000000000001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7"/>
  <sheetViews>
    <sheetView topLeftCell="A7" workbookViewId="0">
      <selection activeCell="B32" sqref="B32"/>
    </sheetView>
  </sheetViews>
  <sheetFormatPr defaultRowHeight="15"/>
  <cols>
    <col min="1" max="1" width="5" customWidth="1"/>
    <col min="2" max="2" width="21.7109375" customWidth="1"/>
    <col min="3" max="8" width="10.7109375" customWidth="1"/>
  </cols>
  <sheetData>
    <row r="1" spans="1:8" ht="18">
      <c r="A1" s="18" t="s">
        <v>0</v>
      </c>
    </row>
    <row r="2" spans="1:8" ht="18">
      <c r="A2" s="18" t="s">
        <v>1</v>
      </c>
    </row>
    <row r="3" spans="1:8">
      <c r="A3" s="22" t="s">
        <v>2</v>
      </c>
      <c r="B3" s="22"/>
      <c r="C3" s="22"/>
      <c r="D3" s="22"/>
      <c r="E3" s="22"/>
      <c r="F3" s="22"/>
      <c r="G3" s="22"/>
      <c r="H3" s="22"/>
    </row>
    <row r="4" spans="1:8">
      <c r="A4" s="22" t="s">
        <v>68</v>
      </c>
      <c r="B4" s="22"/>
      <c r="C4" s="22"/>
      <c r="D4" s="22"/>
      <c r="E4" s="22"/>
      <c r="F4" s="22"/>
      <c r="G4" s="22"/>
      <c r="H4" s="22"/>
    </row>
    <row r="6" spans="1:8">
      <c r="A6" s="26" t="s">
        <v>3</v>
      </c>
      <c r="B6" s="26" t="s">
        <v>4</v>
      </c>
      <c r="C6" s="27" t="s">
        <v>50</v>
      </c>
      <c r="D6" s="27"/>
      <c r="E6" s="27"/>
      <c r="F6" s="27"/>
      <c r="G6" s="27"/>
      <c r="H6" s="28"/>
    </row>
    <row r="7" spans="1:8">
      <c r="A7" s="26"/>
      <c r="B7" s="26"/>
      <c r="C7" s="2">
        <v>39724</v>
      </c>
      <c r="D7" s="2">
        <f t="shared" ref="D7:G7" si="0">+C7+7</f>
        <v>39731</v>
      </c>
      <c r="E7" s="2">
        <f t="shared" si="0"/>
        <v>39738</v>
      </c>
      <c r="F7" s="2">
        <f t="shared" si="0"/>
        <v>39745</v>
      </c>
      <c r="G7" s="2">
        <f t="shared" si="0"/>
        <v>39752</v>
      </c>
      <c r="H7" s="17" t="s">
        <v>6</v>
      </c>
    </row>
    <row r="8" spans="1:8">
      <c r="A8" s="4"/>
      <c r="B8" s="4"/>
      <c r="C8" s="5"/>
      <c r="D8" s="6"/>
      <c r="E8" s="6"/>
      <c r="F8" s="6"/>
      <c r="G8" s="6"/>
      <c r="H8" s="6"/>
    </row>
    <row r="9" spans="1:8">
      <c r="A9" s="4" t="s">
        <v>7</v>
      </c>
      <c r="B9" s="4" t="s">
        <v>8</v>
      </c>
      <c r="C9" s="8">
        <v>4752500</v>
      </c>
      <c r="D9" s="8">
        <f>+C9+C18-C36</f>
        <v>5332500</v>
      </c>
      <c r="E9" s="8">
        <f>+D9+D18-D36</f>
        <v>14858000</v>
      </c>
      <c r="F9" s="8">
        <f>+E9+E18-E36</f>
        <v>7753500</v>
      </c>
      <c r="G9" s="8">
        <f>+F9+F18-F36</f>
        <v>17865500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830000</v>
      </c>
      <c r="D12" s="9">
        <v>275000</v>
      </c>
      <c r="E12" s="9">
        <v>545500</v>
      </c>
      <c r="F12" s="9">
        <v>562000</v>
      </c>
      <c r="G12" s="9">
        <v>730000</v>
      </c>
      <c r="H12" s="8">
        <f>SUM(C12:G12)</f>
        <v>2942500</v>
      </c>
    </row>
    <row r="13" spans="1:8">
      <c r="A13" s="4"/>
      <c r="B13" s="4" t="s">
        <v>12</v>
      </c>
      <c r="C13" s="9"/>
      <c r="D13" s="9"/>
      <c r="E13" s="9"/>
      <c r="F13" s="9"/>
      <c r="G13" s="9"/>
      <c r="H13" s="8">
        <f t="shared" ref="H13:H18" si="1">SUM(C13:G13)</f>
        <v>0</v>
      </c>
    </row>
    <row r="14" spans="1:8">
      <c r="A14" s="4"/>
      <c r="B14" s="4" t="s">
        <v>51</v>
      </c>
      <c r="C14" s="9"/>
      <c r="D14" s="9"/>
      <c r="E14" s="9"/>
      <c r="F14" s="9"/>
      <c r="G14" s="9"/>
      <c r="H14" s="8">
        <f t="shared" si="1"/>
        <v>0</v>
      </c>
    </row>
    <row r="15" spans="1:8">
      <c r="A15" s="4"/>
      <c r="B15" s="4" t="s">
        <v>72</v>
      </c>
      <c r="C15" s="9"/>
      <c r="D15" s="9">
        <v>1000000</v>
      </c>
      <c r="E15" s="9"/>
      <c r="F15" s="9">
        <v>10000000</v>
      </c>
      <c r="G15" s="9"/>
      <c r="H15" s="8">
        <f t="shared" si="1"/>
        <v>11000000</v>
      </c>
    </row>
    <row r="16" spans="1:8">
      <c r="A16" s="4"/>
      <c r="B16" s="4" t="s">
        <v>13</v>
      </c>
      <c r="C16" s="9"/>
      <c r="D16" s="9">
        <v>9390000</v>
      </c>
      <c r="E16" s="9"/>
      <c r="F16" s="9"/>
      <c r="G16" s="9"/>
      <c r="H16" s="8">
        <f t="shared" si="1"/>
        <v>9390000</v>
      </c>
    </row>
    <row r="17" spans="1:8">
      <c r="A17" s="4"/>
      <c r="B17" s="4" t="s">
        <v>15</v>
      </c>
      <c r="C17" s="9"/>
      <c r="D17" s="9"/>
      <c r="E17" s="9"/>
      <c r="F17" s="9"/>
      <c r="G17" s="9"/>
      <c r="H17" s="8">
        <f t="shared" si="1"/>
        <v>0</v>
      </c>
    </row>
    <row r="18" spans="1:8">
      <c r="A18" s="4"/>
      <c r="B18" s="14" t="s">
        <v>6</v>
      </c>
      <c r="C18" s="8">
        <f>SUM(C11:C17)</f>
        <v>830000</v>
      </c>
      <c r="D18" s="8">
        <f>SUM(D11:D17)</f>
        <v>10665000</v>
      </c>
      <c r="E18" s="8">
        <f>SUM(E11:E17)</f>
        <v>545500</v>
      </c>
      <c r="F18" s="8">
        <f>SUM(F11:F17)</f>
        <v>10562000</v>
      </c>
      <c r="G18" s="8">
        <f>SUM(G11:G17)</f>
        <v>730000</v>
      </c>
      <c r="H18" s="8">
        <f t="shared" si="1"/>
        <v>23332500</v>
      </c>
    </row>
    <row r="19" spans="1:8">
      <c r="A19" s="4"/>
      <c r="B19" s="4"/>
      <c r="C19" s="10"/>
      <c r="D19" s="10"/>
      <c r="E19" s="10"/>
      <c r="F19" s="10"/>
      <c r="G19" s="10"/>
      <c r="H19" s="11"/>
    </row>
    <row r="20" spans="1:8">
      <c r="A20" s="4" t="s">
        <v>16</v>
      </c>
      <c r="B20" s="4" t="s">
        <v>17</v>
      </c>
      <c r="C20" s="10"/>
      <c r="D20" s="10"/>
      <c r="E20" s="10"/>
      <c r="F20" s="10"/>
      <c r="G20" s="10"/>
      <c r="H20" s="12"/>
    </row>
    <row r="21" spans="1:8">
      <c r="A21" s="4"/>
      <c r="B21" s="4" t="s">
        <v>18</v>
      </c>
      <c r="C21" s="9">
        <v>200000</v>
      </c>
      <c r="D21" s="9">
        <v>200000</v>
      </c>
      <c r="E21" s="9">
        <v>200000</v>
      </c>
      <c r="F21" s="9">
        <v>200000</v>
      </c>
      <c r="G21" s="9">
        <v>200000</v>
      </c>
      <c r="H21" s="8">
        <f t="shared" ref="H21:H36" si="2">SUM(C21:G21)</f>
        <v>1000000</v>
      </c>
    </row>
    <row r="22" spans="1:8">
      <c r="A22" s="4"/>
      <c r="B22" s="4" t="s">
        <v>19</v>
      </c>
      <c r="C22" s="9">
        <v>0</v>
      </c>
      <c r="D22" s="9">
        <v>150000</v>
      </c>
      <c r="E22" s="9">
        <v>150000</v>
      </c>
      <c r="F22" s="9">
        <v>150000</v>
      </c>
      <c r="G22" s="9">
        <v>150000</v>
      </c>
      <c r="H22" s="8">
        <f t="shared" si="2"/>
        <v>600000</v>
      </c>
    </row>
    <row r="23" spans="1:8">
      <c r="A23" s="4"/>
      <c r="B23" s="4" t="s">
        <v>20</v>
      </c>
      <c r="C23" s="9">
        <v>0</v>
      </c>
      <c r="D23" s="9">
        <v>75000</v>
      </c>
      <c r="E23" s="9"/>
      <c r="F23" s="9"/>
      <c r="G23" s="9">
        <v>0</v>
      </c>
      <c r="H23" s="8">
        <f t="shared" si="2"/>
        <v>75000</v>
      </c>
    </row>
    <row r="24" spans="1:8">
      <c r="A24" s="4"/>
      <c r="B24" s="4" t="s">
        <v>21</v>
      </c>
      <c r="C24" s="9"/>
      <c r="D24" s="9"/>
      <c r="E24" s="9"/>
      <c r="F24" s="9"/>
      <c r="G24" s="9">
        <v>1500000</v>
      </c>
      <c r="H24" s="8">
        <f t="shared" si="2"/>
        <v>1500000</v>
      </c>
    </row>
    <row r="25" spans="1:8">
      <c r="A25" s="4"/>
      <c r="B25" s="4" t="s">
        <v>22</v>
      </c>
      <c r="C25" s="9"/>
      <c r="D25" s="9"/>
      <c r="E25" s="9"/>
      <c r="F25" s="9"/>
      <c r="G25" s="9">
        <v>1150000</v>
      </c>
      <c r="H25" s="8">
        <f t="shared" si="2"/>
        <v>1150000</v>
      </c>
    </row>
    <row r="26" spans="1:8">
      <c r="A26" s="4"/>
      <c r="B26" s="4" t="s">
        <v>23</v>
      </c>
      <c r="C26" s="9"/>
      <c r="D26" s="9"/>
      <c r="E26" s="9"/>
      <c r="F26" s="9"/>
      <c r="G26" s="9">
        <v>200000</v>
      </c>
      <c r="H26" s="8">
        <f t="shared" si="2"/>
        <v>200000</v>
      </c>
    </row>
    <row r="27" spans="1:8">
      <c r="A27" s="4"/>
      <c r="B27" s="4" t="s">
        <v>24</v>
      </c>
      <c r="C27" s="9"/>
      <c r="D27" s="9"/>
      <c r="E27" s="9"/>
      <c r="F27" s="9"/>
      <c r="G27" s="9">
        <v>100000</v>
      </c>
      <c r="H27" s="8">
        <f t="shared" si="2"/>
        <v>100000</v>
      </c>
    </row>
    <row r="28" spans="1:8">
      <c r="A28" s="4"/>
      <c r="B28" s="4" t="s">
        <v>25</v>
      </c>
      <c r="C28" s="9">
        <v>50000</v>
      </c>
      <c r="D28" s="9"/>
      <c r="E28" s="9"/>
      <c r="F28" s="9"/>
      <c r="G28" s="9">
        <v>50000</v>
      </c>
      <c r="H28" s="8">
        <f t="shared" si="2"/>
        <v>100000</v>
      </c>
    </row>
    <row r="29" spans="1:8">
      <c r="A29" s="4"/>
      <c r="B29" s="4" t="s">
        <v>26</v>
      </c>
      <c r="C29" s="9"/>
      <c r="D29" s="9"/>
      <c r="E29" s="9"/>
      <c r="F29" s="9">
        <v>100000</v>
      </c>
      <c r="G29" s="9"/>
      <c r="H29" s="8">
        <f t="shared" si="2"/>
        <v>100000</v>
      </c>
    </row>
    <row r="30" spans="1:8">
      <c r="A30" s="4"/>
      <c r="B30" s="4" t="s">
        <v>27</v>
      </c>
      <c r="C30" s="9"/>
      <c r="D30" s="9"/>
      <c r="E30" s="9">
        <v>200000</v>
      </c>
      <c r="F30" s="9"/>
      <c r="G30" s="9">
        <v>1500000</v>
      </c>
      <c r="H30" s="8">
        <f t="shared" si="2"/>
        <v>1700000</v>
      </c>
    </row>
    <row r="31" spans="1:8">
      <c r="A31" s="4"/>
      <c r="B31" s="4" t="s">
        <v>108</v>
      </c>
      <c r="C31" s="9"/>
      <c r="D31" s="9"/>
      <c r="E31" s="9"/>
      <c r="F31" s="9"/>
      <c r="G31" s="9"/>
      <c r="H31" s="8"/>
    </row>
    <row r="32" spans="1:8">
      <c r="A32" s="4"/>
      <c r="B32" s="4" t="s">
        <v>29</v>
      </c>
      <c r="C32" s="9"/>
      <c r="D32" s="9"/>
      <c r="E32" s="9"/>
      <c r="F32" s="9"/>
      <c r="G32" s="9"/>
      <c r="H32" s="8"/>
    </row>
    <row r="33" spans="1:8">
      <c r="A33" s="4"/>
      <c r="B33" s="4" t="s">
        <v>30</v>
      </c>
      <c r="C33" s="9"/>
      <c r="D33" s="9">
        <v>714500</v>
      </c>
      <c r="E33" s="9">
        <v>0</v>
      </c>
      <c r="F33" s="9"/>
      <c r="G33" s="9"/>
      <c r="H33" s="8">
        <f t="shared" si="2"/>
        <v>714500</v>
      </c>
    </row>
    <row r="34" spans="1:8">
      <c r="A34" s="4"/>
      <c r="B34" s="4" t="s">
        <v>93</v>
      </c>
      <c r="C34" s="9"/>
      <c r="D34" s="9"/>
      <c r="E34" s="9">
        <v>7000000</v>
      </c>
      <c r="F34" s="9"/>
      <c r="G34" s="9"/>
      <c r="H34" s="8">
        <f t="shared" si="2"/>
        <v>7000000</v>
      </c>
    </row>
    <row r="35" spans="1:8">
      <c r="A35" s="4"/>
      <c r="B35" s="4" t="s">
        <v>70</v>
      </c>
      <c r="C35" s="9"/>
      <c r="D35" s="9"/>
      <c r="E35" s="9">
        <v>100000</v>
      </c>
      <c r="F35" s="9"/>
      <c r="G35" s="9"/>
      <c r="H35" s="8">
        <f t="shared" si="2"/>
        <v>100000</v>
      </c>
    </row>
    <row r="36" spans="1:8">
      <c r="A36" s="4"/>
      <c r="B36" s="14" t="s">
        <v>6</v>
      </c>
      <c r="C36" s="8">
        <f>SUM(C20:C35)</f>
        <v>250000</v>
      </c>
      <c r="D36" s="8">
        <f>SUM(D20:D35)</f>
        <v>1139500</v>
      </c>
      <c r="E36" s="8">
        <f>SUM(E20:E35)</f>
        <v>7650000</v>
      </c>
      <c r="F36" s="8">
        <f>SUM(F20:F35)</f>
        <v>450000</v>
      </c>
      <c r="G36" s="8">
        <f>SUM(G20:G35)</f>
        <v>4850000</v>
      </c>
      <c r="H36" s="8">
        <f t="shared" si="2"/>
        <v>14339500</v>
      </c>
    </row>
    <row r="37" spans="1:8">
      <c r="A37" s="4"/>
      <c r="B37" s="4"/>
      <c r="C37" s="10"/>
      <c r="D37" s="10"/>
      <c r="E37" s="10"/>
      <c r="F37" s="10"/>
      <c r="G37" s="10"/>
      <c r="H37" s="15"/>
    </row>
    <row r="38" spans="1:8">
      <c r="A38" s="4" t="s">
        <v>16</v>
      </c>
      <c r="B38" s="14" t="s">
        <v>35</v>
      </c>
      <c r="C38" s="8">
        <f>+C9+C18-C36</f>
        <v>5332500</v>
      </c>
      <c r="D38" s="8">
        <f>+D9+D18-D36</f>
        <v>14858000</v>
      </c>
      <c r="E38" s="8">
        <f>+E9+E18-E36</f>
        <v>7753500</v>
      </c>
      <c r="F38" s="8">
        <f>+F9+F18-F36</f>
        <v>17865500</v>
      </c>
      <c r="G38" s="8">
        <f>+G9+G18-G36</f>
        <v>13745500</v>
      </c>
      <c r="H38" s="9"/>
    </row>
    <row r="39" spans="1:8">
      <c r="C39" s="10"/>
      <c r="D39" s="10"/>
      <c r="E39" s="10"/>
      <c r="F39" s="10"/>
      <c r="G39" s="10"/>
      <c r="H39" s="10"/>
    </row>
    <row r="40" spans="1:8">
      <c r="A40" s="21" t="s">
        <v>71</v>
      </c>
      <c r="B40" s="21"/>
      <c r="C40" s="21"/>
      <c r="D40" s="21"/>
      <c r="E40" s="21"/>
      <c r="F40" s="21"/>
      <c r="G40" s="21"/>
      <c r="H40" s="21"/>
    </row>
    <row r="41" spans="1:8">
      <c r="C41" s="10"/>
      <c r="D41" s="10"/>
      <c r="E41" s="10"/>
      <c r="F41" s="10"/>
      <c r="G41" s="10"/>
      <c r="H41" s="10"/>
    </row>
    <row r="42" spans="1:8">
      <c r="D42" t="s">
        <v>36</v>
      </c>
    </row>
    <row r="43" spans="1:8">
      <c r="C43" t="s">
        <v>37</v>
      </c>
      <c r="E43" t="s">
        <v>38</v>
      </c>
    </row>
    <row r="47" spans="1:8">
      <c r="C47" s="16" t="s">
        <v>39</v>
      </c>
      <c r="E47" s="16" t="s">
        <v>40</v>
      </c>
    </row>
  </sheetData>
  <mergeCells count="6">
    <mergeCell ref="A40:H40"/>
    <mergeCell ref="A3:H3"/>
    <mergeCell ref="A4:H4"/>
    <mergeCell ref="A6:A7"/>
    <mergeCell ref="B6:B7"/>
    <mergeCell ref="C6:H6"/>
  </mergeCells>
  <pageMargins left="0.87" right="0.14000000000000001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7"/>
  <sheetViews>
    <sheetView topLeftCell="A16" workbookViewId="0">
      <selection activeCell="H30" sqref="H30:H35"/>
    </sheetView>
  </sheetViews>
  <sheetFormatPr defaultRowHeight="15"/>
  <cols>
    <col min="1" max="1" width="5.28515625" customWidth="1"/>
    <col min="2" max="2" width="25.85546875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8" t="s">
        <v>0</v>
      </c>
    </row>
    <row r="2" spans="1:8" ht="18">
      <c r="A2" s="18" t="s">
        <v>1</v>
      </c>
    </row>
    <row r="3" spans="1:8">
      <c r="A3" s="22" t="s">
        <v>2</v>
      </c>
      <c r="B3" s="22"/>
      <c r="C3" s="22"/>
      <c r="D3" s="22"/>
      <c r="E3" s="22"/>
      <c r="F3" s="22"/>
      <c r="G3" s="22"/>
      <c r="H3" s="22"/>
    </row>
    <row r="4" spans="1:8">
      <c r="A4" s="22" t="s">
        <v>73</v>
      </c>
      <c r="B4" s="22"/>
      <c r="C4" s="22"/>
      <c r="D4" s="22"/>
      <c r="E4" s="22"/>
      <c r="F4" s="22"/>
      <c r="G4" s="22"/>
      <c r="H4" s="22"/>
    </row>
    <row r="6" spans="1:8">
      <c r="A6" s="26" t="s">
        <v>3</v>
      </c>
      <c r="B6" s="26" t="s">
        <v>4</v>
      </c>
      <c r="C6" s="27" t="s">
        <v>50</v>
      </c>
      <c r="D6" s="27"/>
      <c r="E6" s="27"/>
      <c r="F6" s="27"/>
      <c r="G6" s="27"/>
      <c r="H6" s="28"/>
    </row>
    <row r="7" spans="1:8">
      <c r="A7" s="26"/>
      <c r="B7" s="26"/>
      <c r="C7" s="2">
        <v>39759</v>
      </c>
      <c r="D7" s="2">
        <f t="shared" ref="D7:G7" si="0">+C7+7</f>
        <v>39766</v>
      </c>
      <c r="E7" s="2">
        <f t="shared" si="0"/>
        <v>39773</v>
      </c>
      <c r="F7" s="2">
        <f t="shared" si="0"/>
        <v>39780</v>
      </c>
      <c r="G7" s="2">
        <f t="shared" si="0"/>
        <v>39787</v>
      </c>
      <c r="H7" s="17" t="s">
        <v>6</v>
      </c>
    </row>
    <row r="8" spans="1:8">
      <c r="A8" s="4"/>
      <c r="B8" s="4"/>
      <c r="C8" s="5"/>
      <c r="D8" s="6"/>
      <c r="E8" s="6"/>
      <c r="F8" s="6"/>
      <c r="G8" s="6"/>
      <c r="H8" s="6"/>
    </row>
    <row r="9" spans="1:8">
      <c r="A9" s="4" t="s">
        <v>7</v>
      </c>
      <c r="B9" s="4" t="s">
        <v>8</v>
      </c>
      <c r="C9" s="8">
        <v>13745500</v>
      </c>
      <c r="D9" s="8">
        <f>+C9+C18-C36</f>
        <v>13728500</v>
      </c>
      <c r="E9" s="8">
        <f>+D9+D18-D36</f>
        <v>13901500</v>
      </c>
      <c r="F9" s="8">
        <f>+E9+E18-E36</f>
        <v>14284500</v>
      </c>
      <c r="G9" s="8">
        <f>+F9+F18-F36</f>
        <v>4820500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891000</v>
      </c>
      <c r="D12" s="9">
        <v>658000</v>
      </c>
      <c r="E12" s="9">
        <v>833000</v>
      </c>
      <c r="F12" s="9">
        <v>786000</v>
      </c>
      <c r="G12" s="9"/>
      <c r="H12" s="8">
        <f>SUM(C12:G12)</f>
        <v>3168000</v>
      </c>
    </row>
    <row r="13" spans="1:8">
      <c r="A13" s="4"/>
      <c r="B13" s="4" t="s">
        <v>12</v>
      </c>
      <c r="C13" s="9"/>
      <c r="D13" s="9"/>
      <c r="E13" s="9"/>
      <c r="F13" s="9"/>
      <c r="G13" s="9"/>
      <c r="H13" s="8">
        <f t="shared" ref="H13:H18" si="1">SUM(C13:G13)</f>
        <v>0</v>
      </c>
    </row>
    <row r="14" spans="1:8">
      <c r="A14" s="4"/>
      <c r="B14" s="4" t="s">
        <v>51</v>
      </c>
      <c r="C14" s="9"/>
      <c r="D14" s="9"/>
      <c r="E14" s="9"/>
      <c r="F14" s="9"/>
      <c r="G14" s="9"/>
      <c r="H14" s="8">
        <f t="shared" si="1"/>
        <v>0</v>
      </c>
    </row>
    <row r="15" spans="1:8">
      <c r="A15" s="4"/>
      <c r="B15" s="4" t="s">
        <v>72</v>
      </c>
      <c r="C15" s="9"/>
      <c r="D15" s="9"/>
      <c r="E15" s="9"/>
      <c r="F15" s="9"/>
      <c r="G15" s="9"/>
      <c r="H15" s="8">
        <f t="shared" si="1"/>
        <v>0</v>
      </c>
    </row>
    <row r="16" spans="1:8">
      <c r="A16" s="4"/>
      <c r="B16" s="4" t="s">
        <v>13</v>
      </c>
      <c r="C16" s="9"/>
      <c r="D16" s="9"/>
      <c r="E16" s="9"/>
      <c r="F16" s="9"/>
      <c r="G16" s="9"/>
      <c r="H16" s="8">
        <f t="shared" si="1"/>
        <v>0</v>
      </c>
    </row>
    <row r="17" spans="1:8">
      <c r="A17" s="4"/>
      <c r="B17" s="4" t="s">
        <v>15</v>
      </c>
      <c r="C17" s="9"/>
      <c r="D17" s="9"/>
      <c r="E17" s="9"/>
      <c r="F17" s="9"/>
      <c r="G17" s="9"/>
      <c r="H17" s="8">
        <f t="shared" si="1"/>
        <v>0</v>
      </c>
    </row>
    <row r="18" spans="1:8">
      <c r="A18" s="4"/>
      <c r="B18" s="14" t="s">
        <v>6</v>
      </c>
      <c r="C18" s="8">
        <f>SUM(C11:C17)</f>
        <v>891000</v>
      </c>
      <c r="D18" s="8">
        <f>SUM(D11:D17)</f>
        <v>658000</v>
      </c>
      <c r="E18" s="8">
        <f>SUM(E11:E17)</f>
        <v>833000</v>
      </c>
      <c r="F18" s="8">
        <f>SUM(F11:F17)</f>
        <v>786000</v>
      </c>
      <c r="G18" s="8">
        <f>SUM(G11:G17)</f>
        <v>0</v>
      </c>
      <c r="H18" s="8">
        <f t="shared" si="1"/>
        <v>3168000</v>
      </c>
    </row>
    <row r="19" spans="1:8">
      <c r="A19" s="4"/>
      <c r="B19" s="4"/>
      <c r="C19" s="10"/>
      <c r="D19" s="10"/>
      <c r="E19" s="10"/>
      <c r="F19" s="10"/>
      <c r="G19" s="10"/>
      <c r="H19" s="11"/>
    </row>
    <row r="20" spans="1:8">
      <c r="A20" s="4" t="s">
        <v>16</v>
      </c>
      <c r="B20" s="4" t="s">
        <v>17</v>
      </c>
      <c r="C20" s="10"/>
      <c r="D20" s="10"/>
      <c r="E20" s="10"/>
      <c r="F20" s="10"/>
      <c r="G20" s="10"/>
      <c r="H20" s="12"/>
    </row>
    <row r="21" spans="1:8">
      <c r="A21" s="4"/>
      <c r="B21" s="4" t="s">
        <v>18</v>
      </c>
      <c r="C21" s="9">
        <v>200000</v>
      </c>
      <c r="D21" s="9">
        <v>200000</v>
      </c>
      <c r="E21" s="9">
        <v>200000</v>
      </c>
      <c r="F21" s="9">
        <v>200000</v>
      </c>
      <c r="G21" s="9"/>
      <c r="H21" s="8">
        <f t="shared" ref="H21:H36" si="2">SUM(C21:G21)</f>
        <v>800000</v>
      </c>
    </row>
    <row r="22" spans="1:8">
      <c r="A22" s="4"/>
      <c r="B22" s="4" t="s">
        <v>19</v>
      </c>
      <c r="C22" s="9">
        <v>150000</v>
      </c>
      <c r="D22" s="9">
        <v>150000</v>
      </c>
      <c r="E22" s="9">
        <v>150000</v>
      </c>
      <c r="F22" s="9">
        <v>150000</v>
      </c>
      <c r="G22" s="9"/>
      <c r="H22" s="8">
        <f t="shared" si="2"/>
        <v>600000</v>
      </c>
    </row>
    <row r="23" spans="1:8">
      <c r="A23" s="4"/>
      <c r="B23" s="4" t="s">
        <v>20</v>
      </c>
      <c r="C23" s="9"/>
      <c r="D23" s="9"/>
      <c r="E23" s="9"/>
      <c r="F23" s="9"/>
      <c r="G23" s="9"/>
      <c r="H23" s="8">
        <f t="shared" si="2"/>
        <v>0</v>
      </c>
    </row>
    <row r="24" spans="1:8">
      <c r="A24" s="4"/>
      <c r="B24" s="4" t="s">
        <v>21</v>
      </c>
      <c r="C24" s="9"/>
      <c r="D24" s="9"/>
      <c r="E24" s="9"/>
      <c r="F24" s="9">
        <v>1500000</v>
      </c>
      <c r="G24" s="9"/>
      <c r="H24" s="8">
        <f t="shared" si="2"/>
        <v>1500000</v>
      </c>
    </row>
    <row r="25" spans="1:8">
      <c r="A25" s="4"/>
      <c r="B25" s="4" t="s">
        <v>22</v>
      </c>
      <c r="C25" s="9"/>
      <c r="D25" s="9"/>
      <c r="E25" s="9"/>
      <c r="F25" s="9">
        <v>1400000</v>
      </c>
      <c r="G25" s="9"/>
      <c r="H25" s="8">
        <f t="shared" si="2"/>
        <v>1400000</v>
      </c>
    </row>
    <row r="26" spans="1:8">
      <c r="A26" s="4"/>
      <c r="B26" s="4" t="s">
        <v>23</v>
      </c>
      <c r="C26" s="9"/>
      <c r="D26" s="9"/>
      <c r="E26" s="9"/>
      <c r="F26" s="9"/>
      <c r="G26" s="9"/>
      <c r="H26" s="8">
        <f t="shared" si="2"/>
        <v>0</v>
      </c>
    </row>
    <row r="27" spans="1:8">
      <c r="A27" s="4"/>
      <c r="B27" s="4" t="s">
        <v>24</v>
      </c>
      <c r="C27" s="9"/>
      <c r="D27" s="9"/>
      <c r="E27" s="9"/>
      <c r="F27" s="9"/>
      <c r="G27" s="9"/>
      <c r="H27" s="8">
        <f t="shared" si="2"/>
        <v>0</v>
      </c>
    </row>
    <row r="28" spans="1:8">
      <c r="A28" s="4"/>
      <c r="B28" s="4" t="s">
        <v>25</v>
      </c>
      <c r="C28" s="9"/>
      <c r="D28" s="9">
        <v>0</v>
      </c>
      <c r="E28" s="9"/>
      <c r="F28" s="9"/>
      <c r="G28" s="9"/>
      <c r="H28" s="8">
        <f t="shared" si="2"/>
        <v>0</v>
      </c>
    </row>
    <row r="29" spans="1:8">
      <c r="A29" s="4"/>
      <c r="B29" s="4" t="s">
        <v>26</v>
      </c>
      <c r="C29" s="9"/>
      <c r="D29" s="9"/>
      <c r="E29" s="9">
        <v>100000</v>
      </c>
      <c r="F29" s="9"/>
      <c r="G29" s="9"/>
      <c r="H29" s="8">
        <f t="shared" si="2"/>
        <v>100000</v>
      </c>
    </row>
    <row r="30" spans="1:8">
      <c r="A30" s="4"/>
      <c r="B30" s="4" t="s">
        <v>27</v>
      </c>
      <c r="C30" s="9"/>
      <c r="D30" s="9"/>
      <c r="E30" s="9"/>
      <c r="F30" s="9">
        <v>2000000</v>
      </c>
      <c r="G30" s="9"/>
      <c r="H30" s="8">
        <f t="shared" si="2"/>
        <v>2000000</v>
      </c>
    </row>
    <row r="31" spans="1:8">
      <c r="A31" s="4"/>
      <c r="B31" s="4" t="s">
        <v>74</v>
      </c>
      <c r="C31" s="9">
        <v>14500</v>
      </c>
      <c r="D31" s="9">
        <f>70000+65000</f>
        <v>135000</v>
      </c>
      <c r="E31" s="9"/>
      <c r="F31" s="9"/>
      <c r="G31" s="9"/>
      <c r="H31" s="8">
        <f t="shared" si="2"/>
        <v>149500</v>
      </c>
    </row>
    <row r="32" spans="1:8">
      <c r="A32" s="4"/>
      <c r="B32" s="4" t="s">
        <v>29</v>
      </c>
      <c r="C32" s="9"/>
      <c r="D32" s="9"/>
      <c r="E32" s="9"/>
      <c r="F32" s="9"/>
      <c r="G32" s="9"/>
      <c r="H32" s="8">
        <f t="shared" si="2"/>
        <v>0</v>
      </c>
    </row>
    <row r="33" spans="1:8">
      <c r="A33" s="4"/>
      <c r="B33" s="4" t="s">
        <v>30</v>
      </c>
      <c r="C33" s="9">
        <v>543500</v>
      </c>
      <c r="D33" s="9"/>
      <c r="E33" s="9"/>
      <c r="F33" s="9"/>
      <c r="G33" s="9"/>
      <c r="H33" s="8">
        <f t="shared" si="2"/>
        <v>543500</v>
      </c>
    </row>
    <row r="34" spans="1:8">
      <c r="A34" s="4"/>
      <c r="B34" s="4" t="s">
        <v>69</v>
      </c>
      <c r="C34" s="9"/>
      <c r="D34" s="9"/>
      <c r="E34" s="9"/>
      <c r="F34" s="9"/>
      <c r="G34" s="9"/>
      <c r="H34" s="8">
        <f t="shared" si="2"/>
        <v>0</v>
      </c>
    </row>
    <row r="35" spans="1:8">
      <c r="A35" s="4"/>
      <c r="B35" s="4" t="s">
        <v>75</v>
      </c>
      <c r="C35" s="9"/>
      <c r="D35" s="9"/>
      <c r="E35" s="9">
        <v>0</v>
      </c>
      <c r="F35" s="9">
        <v>5000000</v>
      </c>
      <c r="G35" s="9"/>
      <c r="H35" s="8">
        <f t="shared" si="2"/>
        <v>5000000</v>
      </c>
    </row>
    <row r="36" spans="1:8">
      <c r="A36" s="4"/>
      <c r="B36" s="14" t="s">
        <v>6</v>
      </c>
      <c r="C36" s="8">
        <f>SUM(C20:C35)</f>
        <v>908000</v>
      </c>
      <c r="D36" s="8">
        <f>SUM(D20:D35)</f>
        <v>485000</v>
      </c>
      <c r="E36" s="8">
        <f>SUM(E20:E35)</f>
        <v>450000</v>
      </c>
      <c r="F36" s="8">
        <f>SUM(F20:F35)</f>
        <v>10250000</v>
      </c>
      <c r="G36" s="8">
        <f>SUM(G20:G35)</f>
        <v>0</v>
      </c>
      <c r="H36" s="8">
        <f t="shared" si="2"/>
        <v>12093000</v>
      </c>
    </row>
    <row r="37" spans="1:8">
      <c r="A37" s="4"/>
      <c r="B37" s="4"/>
      <c r="C37" s="10"/>
      <c r="D37" s="10"/>
      <c r="E37" s="10"/>
      <c r="F37" s="10"/>
      <c r="G37" s="10"/>
      <c r="H37" s="15"/>
    </row>
    <row r="38" spans="1:8">
      <c r="A38" s="4" t="s">
        <v>16</v>
      </c>
      <c r="B38" s="14" t="s">
        <v>35</v>
      </c>
      <c r="C38" s="8">
        <f>+C9+C18-C36</f>
        <v>13728500</v>
      </c>
      <c r="D38" s="8">
        <f>+D9+D18-D36</f>
        <v>13901500</v>
      </c>
      <c r="E38" s="8">
        <f>+E9+E18-E36</f>
        <v>14284500</v>
      </c>
      <c r="F38" s="8">
        <f>+F9+F18-F36</f>
        <v>4820500</v>
      </c>
      <c r="G38" s="8">
        <f>+G9+G18-G36</f>
        <v>4820500</v>
      </c>
      <c r="H38" s="9"/>
    </row>
    <row r="39" spans="1:8">
      <c r="C39" s="10"/>
      <c r="D39" s="10"/>
      <c r="E39" s="10"/>
      <c r="F39" s="10"/>
      <c r="G39" s="10"/>
      <c r="H39" s="10"/>
    </row>
    <row r="40" spans="1:8">
      <c r="A40" s="21" t="s">
        <v>76</v>
      </c>
      <c r="B40" s="21"/>
      <c r="C40" s="21"/>
      <c r="D40" s="21"/>
      <c r="E40" s="21"/>
      <c r="F40" s="21"/>
      <c r="G40" s="21"/>
      <c r="H40" s="21"/>
    </row>
    <row r="41" spans="1:8">
      <c r="C41" s="10"/>
      <c r="D41" s="10"/>
      <c r="E41" s="10"/>
      <c r="F41" s="10"/>
      <c r="G41" s="10"/>
      <c r="H41" s="10"/>
    </row>
    <row r="42" spans="1:8">
      <c r="D42" t="s">
        <v>36</v>
      </c>
    </row>
    <row r="43" spans="1:8">
      <c r="C43" t="s">
        <v>37</v>
      </c>
      <c r="E43" t="s">
        <v>38</v>
      </c>
    </row>
    <row r="47" spans="1:8">
      <c r="C47" s="16" t="s">
        <v>39</v>
      </c>
      <c r="E47" s="16" t="s">
        <v>40</v>
      </c>
    </row>
  </sheetData>
  <mergeCells count="6">
    <mergeCell ref="A40:H40"/>
    <mergeCell ref="A3:H3"/>
    <mergeCell ref="A4:H4"/>
    <mergeCell ref="A6:A7"/>
    <mergeCell ref="B6:B7"/>
    <mergeCell ref="C6:H6"/>
  </mergeCells>
  <pageMargins left="0.7" right="0.22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7"/>
  <sheetViews>
    <sheetView topLeftCell="A16" workbookViewId="0">
      <selection activeCell="H29" sqref="H29:H35"/>
    </sheetView>
  </sheetViews>
  <sheetFormatPr defaultRowHeight="15"/>
  <cols>
    <col min="1" max="1" width="5.28515625" customWidth="1"/>
    <col min="2" max="2" width="20.85546875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8" t="s">
        <v>0</v>
      </c>
    </row>
    <row r="2" spans="1:8" ht="18">
      <c r="A2" s="18" t="s">
        <v>1</v>
      </c>
    </row>
    <row r="3" spans="1:8">
      <c r="A3" s="22" t="s">
        <v>2</v>
      </c>
      <c r="B3" s="22"/>
      <c r="C3" s="22"/>
      <c r="D3" s="22"/>
      <c r="E3" s="22"/>
      <c r="F3" s="22"/>
      <c r="G3" s="22"/>
      <c r="H3" s="22"/>
    </row>
    <row r="4" spans="1:8">
      <c r="A4" s="22" t="s">
        <v>77</v>
      </c>
      <c r="B4" s="22"/>
      <c r="C4" s="22"/>
      <c r="D4" s="22"/>
      <c r="E4" s="22"/>
      <c r="F4" s="22"/>
      <c r="G4" s="22"/>
      <c r="H4" s="22"/>
    </row>
    <row r="6" spans="1:8">
      <c r="A6" s="26" t="s">
        <v>3</v>
      </c>
      <c r="B6" s="26" t="s">
        <v>4</v>
      </c>
      <c r="C6" s="27" t="s">
        <v>50</v>
      </c>
      <c r="D6" s="27"/>
      <c r="E6" s="27"/>
      <c r="F6" s="27"/>
      <c r="G6" s="27"/>
      <c r="H6" s="28"/>
    </row>
    <row r="7" spans="1:8">
      <c r="A7" s="26"/>
      <c r="B7" s="26"/>
      <c r="C7" s="2">
        <f>7+'1108'!F7</f>
        <v>39787</v>
      </c>
      <c r="D7" s="2">
        <f t="shared" ref="D7:G7" si="0">+C7+7</f>
        <v>39794</v>
      </c>
      <c r="E7" s="2">
        <f t="shared" si="0"/>
        <v>39801</v>
      </c>
      <c r="F7" s="2">
        <f t="shared" si="0"/>
        <v>39808</v>
      </c>
      <c r="G7" s="2">
        <f t="shared" si="0"/>
        <v>39815</v>
      </c>
      <c r="H7" s="17" t="s">
        <v>6</v>
      </c>
    </row>
    <row r="8" spans="1:8">
      <c r="A8" s="4"/>
      <c r="B8" s="4"/>
      <c r="C8" s="5"/>
      <c r="D8" s="6"/>
      <c r="E8" s="6"/>
      <c r="F8" s="6"/>
      <c r="G8" s="6"/>
      <c r="H8" s="6"/>
    </row>
    <row r="9" spans="1:8">
      <c r="A9" s="4" t="s">
        <v>7</v>
      </c>
      <c r="B9" s="4" t="s">
        <v>8</v>
      </c>
      <c r="C9" s="8">
        <v>4820500</v>
      </c>
      <c r="D9" s="8">
        <f>+C9+C18-C36</f>
        <v>5557500</v>
      </c>
      <c r="E9" s="8">
        <f>+D9+D18-D36</f>
        <v>5031500</v>
      </c>
      <c r="F9" s="8">
        <f>+E9+E18-E36</f>
        <v>12146000</v>
      </c>
      <c r="G9" s="8">
        <f>+F9+F18-F36</f>
        <v>11566000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857000</v>
      </c>
      <c r="D12" s="9">
        <v>589000</v>
      </c>
      <c r="E12" s="9">
        <v>424500</v>
      </c>
      <c r="F12" s="9">
        <v>1270000</v>
      </c>
      <c r="G12" s="9"/>
      <c r="H12" s="8">
        <f>SUM(C12:G12)</f>
        <v>3140500</v>
      </c>
    </row>
    <row r="13" spans="1:8">
      <c r="A13" s="4"/>
      <c r="B13" s="4" t="s">
        <v>12</v>
      </c>
      <c r="C13" s="9"/>
      <c r="D13" s="9"/>
      <c r="E13" s="9"/>
      <c r="F13" s="9"/>
      <c r="G13" s="9"/>
      <c r="H13" s="8">
        <f t="shared" ref="H13:H18" si="1">SUM(C13:G13)</f>
        <v>0</v>
      </c>
    </row>
    <row r="14" spans="1:8">
      <c r="A14" s="4"/>
      <c r="B14" s="4" t="s">
        <v>51</v>
      </c>
      <c r="C14" s="9">
        <v>230000</v>
      </c>
      <c r="D14" s="9"/>
      <c r="E14" s="9">
        <v>1040000</v>
      </c>
      <c r="F14" s="9"/>
      <c r="G14" s="9"/>
      <c r="H14" s="8">
        <f t="shared" si="1"/>
        <v>1270000</v>
      </c>
    </row>
    <row r="15" spans="1:8">
      <c r="A15" s="4"/>
      <c r="B15" s="4" t="s">
        <v>72</v>
      </c>
      <c r="C15" s="9"/>
      <c r="D15" s="9"/>
      <c r="E15" s="9">
        <v>6100000</v>
      </c>
      <c r="F15" s="9"/>
      <c r="G15" s="9"/>
      <c r="H15" s="8">
        <f t="shared" si="1"/>
        <v>6100000</v>
      </c>
    </row>
    <row r="16" spans="1:8">
      <c r="A16" s="4"/>
      <c r="B16" s="4" t="s">
        <v>13</v>
      </c>
      <c r="C16" s="9"/>
      <c r="D16" s="9"/>
      <c r="E16" s="9"/>
      <c r="F16" s="9"/>
      <c r="G16" s="9"/>
      <c r="H16" s="8">
        <f t="shared" si="1"/>
        <v>0</v>
      </c>
    </row>
    <row r="17" spans="1:8">
      <c r="A17" s="4"/>
      <c r="B17" s="4" t="s">
        <v>15</v>
      </c>
      <c r="C17" s="9"/>
      <c r="D17" s="9"/>
      <c r="E17" s="9"/>
      <c r="F17" s="9"/>
      <c r="G17" s="9"/>
      <c r="H17" s="8">
        <f t="shared" si="1"/>
        <v>0</v>
      </c>
    </row>
    <row r="18" spans="1:8">
      <c r="A18" s="4"/>
      <c r="B18" s="14" t="s">
        <v>6</v>
      </c>
      <c r="C18" s="8">
        <f>SUM(C11:C17)</f>
        <v>1087000</v>
      </c>
      <c r="D18" s="8">
        <f>SUM(D11:D17)</f>
        <v>589000</v>
      </c>
      <c r="E18" s="8">
        <f>SUM(E11:E17)</f>
        <v>7564500</v>
      </c>
      <c r="F18" s="8">
        <f>SUM(F11:F17)</f>
        <v>1270000</v>
      </c>
      <c r="G18" s="8">
        <f>SUM(G11:G17)</f>
        <v>0</v>
      </c>
      <c r="H18" s="8">
        <f t="shared" si="1"/>
        <v>10510500</v>
      </c>
    </row>
    <row r="19" spans="1:8">
      <c r="A19" s="4"/>
      <c r="B19" s="4"/>
      <c r="C19" s="10"/>
      <c r="D19" s="10"/>
      <c r="E19" s="10"/>
      <c r="F19" s="10"/>
      <c r="G19" s="10"/>
      <c r="H19" s="11"/>
    </row>
    <row r="20" spans="1:8">
      <c r="A20" s="4" t="s">
        <v>16</v>
      </c>
      <c r="B20" s="4" t="s">
        <v>17</v>
      </c>
      <c r="C20" s="10"/>
      <c r="D20" s="10"/>
      <c r="E20" s="10"/>
      <c r="F20" s="10"/>
      <c r="G20" s="10"/>
      <c r="H20" s="12"/>
    </row>
    <row r="21" spans="1:8">
      <c r="A21" s="4"/>
      <c r="B21" s="4" t="s">
        <v>18</v>
      </c>
      <c r="C21" s="9">
        <v>200000</v>
      </c>
      <c r="D21" s="9">
        <v>200000</v>
      </c>
      <c r="E21" s="9">
        <v>200000</v>
      </c>
      <c r="F21" s="9">
        <v>200000</v>
      </c>
      <c r="G21" s="9"/>
      <c r="H21" s="8">
        <f t="shared" ref="H21:H36" si="2">SUM(C21:G21)</f>
        <v>800000</v>
      </c>
    </row>
    <row r="22" spans="1:8">
      <c r="A22" s="4"/>
      <c r="B22" s="4" t="s">
        <v>19</v>
      </c>
      <c r="C22" s="9">
        <v>150000</v>
      </c>
      <c r="D22" s="9">
        <v>150000</v>
      </c>
      <c r="E22" s="9">
        <v>150000</v>
      </c>
      <c r="F22" s="9">
        <v>150000</v>
      </c>
      <c r="G22" s="9"/>
      <c r="H22" s="8">
        <f t="shared" si="2"/>
        <v>600000</v>
      </c>
    </row>
    <row r="23" spans="1:8">
      <c r="A23" s="4"/>
      <c r="B23" s="4" t="s">
        <v>20</v>
      </c>
      <c r="C23" s="9"/>
      <c r="D23" s="9"/>
      <c r="E23" s="9"/>
      <c r="F23" s="9"/>
      <c r="G23" s="9"/>
      <c r="H23" s="8">
        <f t="shared" si="2"/>
        <v>0</v>
      </c>
    </row>
    <row r="24" spans="1:8">
      <c r="A24" s="4"/>
      <c r="B24" s="4" t="s">
        <v>21</v>
      </c>
      <c r="C24" s="9"/>
      <c r="D24" s="9"/>
      <c r="E24" s="9">
        <v>0</v>
      </c>
      <c r="F24" s="9">
        <v>0</v>
      </c>
      <c r="G24" s="9"/>
      <c r="H24" s="8">
        <f t="shared" si="2"/>
        <v>0</v>
      </c>
    </row>
    <row r="25" spans="1:8">
      <c r="A25" s="4"/>
      <c r="B25" s="4" t="s">
        <v>22</v>
      </c>
      <c r="C25" s="9"/>
      <c r="D25" s="9"/>
      <c r="E25" s="9"/>
      <c r="F25" s="9">
        <v>1500000</v>
      </c>
      <c r="G25" s="9"/>
      <c r="H25" s="8">
        <f t="shared" si="2"/>
        <v>1500000</v>
      </c>
    </row>
    <row r="26" spans="1:8">
      <c r="A26" s="4"/>
      <c r="B26" s="4" t="s">
        <v>23</v>
      </c>
      <c r="C26" s="9"/>
      <c r="D26" s="9"/>
      <c r="E26" s="9"/>
      <c r="F26" s="9"/>
      <c r="G26" s="9"/>
      <c r="H26" s="8">
        <f t="shared" si="2"/>
        <v>0</v>
      </c>
    </row>
    <row r="27" spans="1:8">
      <c r="A27" s="4"/>
      <c r="B27" s="4" t="s">
        <v>24</v>
      </c>
      <c r="C27" s="9"/>
      <c r="D27" s="9"/>
      <c r="E27" s="9"/>
      <c r="F27" s="9"/>
      <c r="G27" s="9"/>
      <c r="H27" s="8">
        <f t="shared" si="2"/>
        <v>0</v>
      </c>
    </row>
    <row r="28" spans="1:8">
      <c r="A28" s="4"/>
      <c r="B28" s="4" t="s">
        <v>25</v>
      </c>
      <c r="C28" s="9"/>
      <c r="D28" s="9">
        <v>50000</v>
      </c>
      <c r="E28" s="9"/>
      <c r="F28" s="9"/>
      <c r="G28" s="9"/>
      <c r="H28" s="8">
        <f t="shared" si="2"/>
        <v>50000</v>
      </c>
    </row>
    <row r="29" spans="1:8">
      <c r="A29" s="4"/>
      <c r="B29" s="4" t="s">
        <v>26</v>
      </c>
      <c r="C29" s="9"/>
      <c r="D29" s="9"/>
      <c r="E29" s="9">
        <v>100000</v>
      </c>
      <c r="F29" s="9"/>
      <c r="G29" s="9"/>
      <c r="H29" s="8">
        <f t="shared" si="2"/>
        <v>100000</v>
      </c>
    </row>
    <row r="30" spans="1:8">
      <c r="A30" s="4"/>
      <c r="B30" s="4" t="s">
        <v>27</v>
      </c>
      <c r="C30" s="9"/>
      <c r="D30" s="9"/>
      <c r="E30" s="9"/>
      <c r="F30" s="9"/>
      <c r="G30" s="9"/>
      <c r="H30" s="8">
        <f t="shared" si="2"/>
        <v>0</v>
      </c>
    </row>
    <row r="31" spans="1:8">
      <c r="A31" s="4"/>
      <c r="B31" s="4" t="s">
        <v>58</v>
      </c>
      <c r="C31" s="9"/>
      <c r="D31" s="9"/>
      <c r="E31" s="9"/>
      <c r="F31" s="9"/>
      <c r="G31" s="9"/>
      <c r="H31" s="8">
        <f t="shared" si="2"/>
        <v>0</v>
      </c>
    </row>
    <row r="32" spans="1:8">
      <c r="A32" s="4"/>
      <c r="B32" s="4" t="s">
        <v>29</v>
      </c>
      <c r="C32" s="9"/>
      <c r="D32" s="9"/>
      <c r="E32" s="9"/>
      <c r="F32" s="9"/>
      <c r="G32" s="9"/>
      <c r="H32" s="8">
        <f t="shared" si="2"/>
        <v>0</v>
      </c>
    </row>
    <row r="33" spans="1:8">
      <c r="A33" s="4"/>
      <c r="B33" s="4" t="s">
        <v>30</v>
      </c>
      <c r="C33" s="9"/>
      <c r="D33" s="9">
        <v>715000</v>
      </c>
      <c r="E33" s="9"/>
      <c r="F33" s="9"/>
      <c r="G33" s="9"/>
      <c r="H33" s="8">
        <f t="shared" si="2"/>
        <v>715000</v>
      </c>
    </row>
    <row r="34" spans="1:8">
      <c r="A34" s="4"/>
      <c r="B34" s="4" t="s">
        <v>69</v>
      </c>
      <c r="C34" s="9"/>
      <c r="D34" s="9"/>
      <c r="E34" s="9"/>
      <c r="F34" s="9"/>
      <c r="G34" s="9"/>
      <c r="H34" s="8">
        <f t="shared" si="2"/>
        <v>0</v>
      </c>
    </row>
    <row r="35" spans="1:8">
      <c r="A35" s="4"/>
      <c r="B35" s="4" t="s">
        <v>75</v>
      </c>
      <c r="C35" s="9"/>
      <c r="D35" s="9"/>
      <c r="E35" s="9"/>
      <c r="F35" s="9"/>
      <c r="G35" s="9"/>
      <c r="H35" s="8">
        <f t="shared" si="2"/>
        <v>0</v>
      </c>
    </row>
    <row r="36" spans="1:8">
      <c r="A36" s="4"/>
      <c r="B36" s="14" t="s">
        <v>6</v>
      </c>
      <c r="C36" s="8">
        <f>SUM(C20:C35)</f>
        <v>350000</v>
      </c>
      <c r="D36" s="8">
        <f>SUM(D20:D35)</f>
        <v>1115000</v>
      </c>
      <c r="E36" s="8">
        <f>SUM(E20:E35)</f>
        <v>450000</v>
      </c>
      <c r="F36" s="8">
        <f>SUM(F20:F35)</f>
        <v>1850000</v>
      </c>
      <c r="G36" s="8">
        <f>SUM(G20:G35)</f>
        <v>0</v>
      </c>
      <c r="H36" s="8">
        <f t="shared" si="2"/>
        <v>3765000</v>
      </c>
    </row>
    <row r="37" spans="1:8">
      <c r="A37" s="4"/>
      <c r="B37" s="4"/>
      <c r="C37" s="10"/>
      <c r="D37" s="10"/>
      <c r="E37" s="10"/>
      <c r="F37" s="10"/>
      <c r="G37" s="10"/>
      <c r="H37" s="15"/>
    </row>
    <row r="38" spans="1:8">
      <c r="A38" s="4" t="s">
        <v>16</v>
      </c>
      <c r="B38" s="14" t="s">
        <v>35</v>
      </c>
      <c r="C38" s="8">
        <f>+C9+C18-C36</f>
        <v>5557500</v>
      </c>
      <c r="D38" s="8">
        <f>+D9+D18-D36</f>
        <v>5031500</v>
      </c>
      <c r="E38" s="8">
        <f>+E9+E18-E36</f>
        <v>12146000</v>
      </c>
      <c r="F38" s="8">
        <f>+F9+F18-F36</f>
        <v>11566000</v>
      </c>
      <c r="G38" s="8">
        <f>+G9+G18-G36</f>
        <v>11566000</v>
      </c>
      <c r="H38" s="9"/>
    </row>
    <row r="39" spans="1:8">
      <c r="C39" s="10"/>
      <c r="D39" s="10"/>
      <c r="E39" s="10"/>
      <c r="F39" s="10"/>
      <c r="G39" s="10"/>
      <c r="H39" s="10"/>
    </row>
    <row r="40" spans="1:8">
      <c r="A40" s="21" t="s">
        <v>78</v>
      </c>
      <c r="B40" s="21"/>
      <c r="C40" s="21"/>
      <c r="D40" s="21"/>
      <c r="E40" s="21"/>
      <c r="F40" s="21"/>
      <c r="G40" s="21"/>
      <c r="H40" s="21"/>
    </row>
    <row r="41" spans="1:8">
      <c r="C41" s="10"/>
      <c r="D41" s="10"/>
      <c r="E41" s="10"/>
      <c r="F41" s="10"/>
      <c r="G41" s="10"/>
      <c r="H41" s="10"/>
    </row>
    <row r="42" spans="1:8">
      <c r="D42" t="s">
        <v>36</v>
      </c>
    </row>
    <row r="43" spans="1:8">
      <c r="C43" t="s">
        <v>37</v>
      </c>
      <c r="E43" t="s">
        <v>38</v>
      </c>
    </row>
    <row r="47" spans="1:8">
      <c r="C47" s="16" t="s">
        <v>39</v>
      </c>
      <c r="E47" s="16" t="s">
        <v>40</v>
      </c>
    </row>
  </sheetData>
  <mergeCells count="6">
    <mergeCell ref="A40:H40"/>
    <mergeCell ref="A3:H3"/>
    <mergeCell ref="A4:H4"/>
    <mergeCell ref="A6:A7"/>
    <mergeCell ref="B6:B7"/>
    <mergeCell ref="C6:H6"/>
  </mergeCells>
  <pageMargins left="0.89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13" workbookViewId="0">
      <selection activeCell="P53" sqref="A1:P53"/>
    </sheetView>
  </sheetViews>
  <sheetFormatPr defaultRowHeight="15"/>
  <cols>
    <col min="1" max="1" width="4.28515625" customWidth="1"/>
    <col min="2" max="2" width="21.7109375" customWidth="1"/>
    <col min="3" max="3" width="11.140625" customWidth="1"/>
    <col min="4" max="4" width="10.7109375" customWidth="1"/>
    <col min="5" max="5" width="11" customWidth="1"/>
    <col min="6" max="15" width="11.7109375" customWidth="1"/>
  </cols>
  <sheetData>
    <row r="1" spans="1:15" ht="18">
      <c r="A1" s="1" t="s">
        <v>0</v>
      </c>
    </row>
    <row r="2" spans="1:15" ht="18">
      <c r="A2" s="1" t="s">
        <v>1</v>
      </c>
    </row>
    <row r="3" spans="1:1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>
      <c r="A4" s="22" t="s">
        <v>102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>
      <c r="A5" s="23" t="s">
        <v>3</v>
      </c>
      <c r="B5" s="23" t="s">
        <v>4</v>
      </c>
      <c r="C5" s="24" t="s">
        <v>79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5">
      <c r="A6" s="23"/>
      <c r="B6" s="23"/>
      <c r="C6" s="20" t="s">
        <v>80</v>
      </c>
      <c r="D6" s="20" t="s">
        <v>81</v>
      </c>
      <c r="E6" s="20" t="s">
        <v>82</v>
      </c>
      <c r="F6" s="20" t="s">
        <v>83</v>
      </c>
      <c r="G6" s="20" t="s">
        <v>84</v>
      </c>
      <c r="H6" s="20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3" t="s">
        <v>6</v>
      </c>
    </row>
    <row r="7" spans="1:15">
      <c r="A7" s="4" t="s">
        <v>7</v>
      </c>
      <c r="B7" s="4" t="s">
        <v>8</v>
      </c>
      <c r="C7" s="8">
        <f>'[1]1207'!$G$40</f>
        <v>13752150</v>
      </c>
      <c r="D7" s="8">
        <f>+C7+C15-C42</f>
        <v>20215650</v>
      </c>
      <c r="E7" s="8">
        <f t="shared" ref="E7:M7" si="0">+D7+D15-D42</f>
        <v>22531000</v>
      </c>
      <c r="F7" s="8">
        <f t="shared" si="0"/>
        <v>25241000</v>
      </c>
      <c r="G7" s="8">
        <f t="shared" si="0"/>
        <v>22666000</v>
      </c>
      <c r="H7" s="8">
        <f t="shared" si="0"/>
        <v>16025000</v>
      </c>
      <c r="I7" s="8">
        <f t="shared" si="0"/>
        <v>13544500</v>
      </c>
      <c r="J7" s="8">
        <f t="shared" si="0"/>
        <v>8094500</v>
      </c>
      <c r="K7" s="8">
        <f t="shared" si="0"/>
        <v>5781000</v>
      </c>
      <c r="L7" s="8">
        <f t="shared" si="0"/>
        <v>4752500</v>
      </c>
      <c r="M7" s="8">
        <f t="shared" si="0"/>
        <v>13745500</v>
      </c>
      <c r="N7" s="8">
        <f>+M7+M15-M42</f>
        <v>4820500</v>
      </c>
      <c r="O7" s="9"/>
    </row>
    <row r="8" spans="1:15">
      <c r="A8" s="4" t="s">
        <v>9</v>
      </c>
      <c r="B8" s="4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2"/>
    </row>
    <row r="9" spans="1:15">
      <c r="A9" s="4"/>
      <c r="B9" s="4" t="s">
        <v>11</v>
      </c>
      <c r="C9" s="9">
        <f>'0108'!H12</f>
        <v>2562500</v>
      </c>
      <c r="D9" s="9">
        <f>'0208'!H12</f>
        <v>3835750</v>
      </c>
      <c r="E9" s="9">
        <f>'0308'!H12</f>
        <v>3650000</v>
      </c>
      <c r="F9" s="9">
        <f>'0408'!H12</f>
        <v>3160000</v>
      </c>
      <c r="G9" s="9">
        <f>'0508'!H13</f>
        <v>4278000</v>
      </c>
      <c r="H9" s="9">
        <f>'0608'!H13</f>
        <v>2615000</v>
      </c>
      <c r="I9" s="9">
        <f>'0708'!H13</f>
        <v>3772200</v>
      </c>
      <c r="J9" s="9">
        <f>'0808'!H12</f>
        <v>3713000</v>
      </c>
      <c r="K9" s="9">
        <f>'0908'!H12</f>
        <v>3038500</v>
      </c>
      <c r="L9" s="9">
        <f>'1008'!H12</f>
        <v>2942500</v>
      </c>
      <c r="M9" s="9">
        <f>'1108'!H12</f>
        <v>3168000</v>
      </c>
      <c r="N9" s="9">
        <f>'1208'!H12</f>
        <v>3140500</v>
      </c>
      <c r="O9" s="8">
        <f>SUM(C9:N9)</f>
        <v>39875950</v>
      </c>
    </row>
    <row r="10" spans="1:15">
      <c r="A10" s="4"/>
      <c r="B10" s="4" t="s">
        <v>12</v>
      </c>
      <c r="C10" s="9">
        <f>'0108'!H13</f>
        <v>2870000</v>
      </c>
      <c r="D10" s="9">
        <f>'0208'!H13</f>
        <v>2820000</v>
      </c>
      <c r="E10" s="9">
        <f>'0308'!H13</f>
        <v>2850000</v>
      </c>
      <c r="F10" s="9">
        <f>'0408'!H13</f>
        <v>2800000</v>
      </c>
      <c r="G10" s="9">
        <f>'0508'!H14</f>
        <v>2800000</v>
      </c>
      <c r="H10" s="9"/>
      <c r="I10" s="9"/>
      <c r="J10" s="9"/>
      <c r="K10" s="9"/>
      <c r="L10" s="9">
        <f>'1008'!H13</f>
        <v>0</v>
      </c>
      <c r="M10" s="9"/>
      <c r="N10" s="9"/>
      <c r="O10" s="8">
        <f>SUM(C10:N10)</f>
        <v>14140000</v>
      </c>
    </row>
    <row r="11" spans="1:15">
      <c r="A11" s="4"/>
      <c r="B11" s="4" t="s">
        <v>92</v>
      </c>
      <c r="C11" s="9">
        <f>'0108'!H14</f>
        <v>0</v>
      </c>
      <c r="D11" s="9">
        <f>'0208'!H14</f>
        <v>0</v>
      </c>
      <c r="E11" s="9">
        <f>'0308'!H14</f>
        <v>0</v>
      </c>
      <c r="F11" s="9">
        <f>'0408'!H14</f>
        <v>0</v>
      </c>
      <c r="G11" s="9">
        <f>'0508'!H15</f>
        <v>500000</v>
      </c>
      <c r="H11" s="9"/>
      <c r="I11" s="9"/>
      <c r="J11" s="9"/>
      <c r="K11" s="9"/>
      <c r="L11" s="9">
        <f>'1008'!H16</f>
        <v>9390000</v>
      </c>
      <c r="M11" s="9"/>
      <c r="N11" s="9"/>
      <c r="O11" s="8">
        <f>SUM(C11:N11)</f>
        <v>9890000</v>
      </c>
    </row>
    <row r="12" spans="1:15">
      <c r="A12" s="4"/>
      <c r="B12" s="4" t="s">
        <v>93</v>
      </c>
      <c r="C12" s="9">
        <f>'0108'!H15</f>
        <v>9903000</v>
      </c>
      <c r="D12" s="9">
        <f>'0208'!H15</f>
        <v>0</v>
      </c>
      <c r="E12" s="9">
        <f>'0308'!H15</f>
        <v>0</v>
      </c>
      <c r="F12" s="9">
        <f>'0408'!H15</f>
        <v>0</v>
      </c>
      <c r="G12" s="9">
        <f>'0508'!H16</f>
        <v>0</v>
      </c>
      <c r="H12" s="9"/>
      <c r="I12" s="9"/>
      <c r="J12" s="9"/>
      <c r="K12" s="9"/>
      <c r="L12" s="9"/>
      <c r="M12" s="9"/>
      <c r="N12" s="9"/>
      <c r="O12" s="8">
        <f>SUM(C12:N12)</f>
        <v>9903000</v>
      </c>
    </row>
    <row r="13" spans="1:15">
      <c r="A13" s="4"/>
      <c r="B13" s="4" t="s">
        <v>72</v>
      </c>
      <c r="C13" s="9"/>
      <c r="D13" s="9"/>
      <c r="E13" s="9"/>
      <c r="F13" s="9"/>
      <c r="G13" s="9"/>
      <c r="H13" s="9"/>
      <c r="I13" s="9"/>
      <c r="J13" s="9"/>
      <c r="K13" s="9"/>
      <c r="L13" s="9">
        <f>'1008'!H15</f>
        <v>11000000</v>
      </c>
      <c r="M13" s="9"/>
      <c r="N13" s="9">
        <f>'1208'!H15</f>
        <v>6100000</v>
      </c>
      <c r="O13" s="8">
        <f t="shared" ref="O13:O14" si="1">SUM(C13:N13)</f>
        <v>17100000</v>
      </c>
    </row>
    <row r="14" spans="1:15">
      <c r="A14" s="4"/>
      <c r="B14" s="4" t="s">
        <v>15</v>
      </c>
      <c r="C14" s="9">
        <f>'0108'!H16</f>
        <v>0</v>
      </c>
      <c r="D14" s="9">
        <f>'0208'!H16</f>
        <v>290000</v>
      </c>
      <c r="E14" s="9">
        <f>'0308'!H16</f>
        <v>230000</v>
      </c>
      <c r="F14" s="9">
        <f>'0408'!H16</f>
        <v>0</v>
      </c>
      <c r="G14" s="9"/>
      <c r="H14" s="9"/>
      <c r="I14" s="9"/>
      <c r="J14" s="9"/>
      <c r="K14" s="9"/>
      <c r="L14" s="9"/>
      <c r="M14" s="9"/>
      <c r="N14" s="9">
        <f>'1208'!H14</f>
        <v>1270000</v>
      </c>
      <c r="O14" s="8">
        <f t="shared" si="1"/>
        <v>1790000</v>
      </c>
    </row>
    <row r="15" spans="1:15">
      <c r="A15" s="4"/>
      <c r="B15" s="14" t="s">
        <v>6</v>
      </c>
      <c r="C15" s="8">
        <f>SUM(C9:C14)</f>
        <v>15335500</v>
      </c>
      <c r="D15" s="8">
        <f>SUM(D8:D14)</f>
        <v>6945750</v>
      </c>
      <c r="E15" s="8">
        <f>SUM(E8:E14)</f>
        <v>6730000</v>
      </c>
      <c r="F15" s="8">
        <f t="shared" ref="F15:L15" si="2">SUM(F8:F14)</f>
        <v>5960000</v>
      </c>
      <c r="G15" s="8">
        <f t="shared" si="2"/>
        <v>7578000</v>
      </c>
      <c r="H15" s="8">
        <f t="shared" si="2"/>
        <v>2615000</v>
      </c>
      <c r="I15" s="8">
        <f t="shared" si="2"/>
        <v>3772200</v>
      </c>
      <c r="J15" s="8">
        <f t="shared" si="2"/>
        <v>3713000</v>
      </c>
      <c r="K15" s="8">
        <f t="shared" si="2"/>
        <v>3038500</v>
      </c>
      <c r="L15" s="8">
        <f t="shared" si="2"/>
        <v>23332500</v>
      </c>
      <c r="M15" s="8">
        <f>SUM(M8:M14)</f>
        <v>3168000</v>
      </c>
      <c r="N15" s="8">
        <f>SUM(N8:N14)</f>
        <v>10510500</v>
      </c>
      <c r="O15" s="8">
        <f>SUM(O9:O14)</f>
        <v>92698950</v>
      </c>
    </row>
    <row r="16" spans="1:15">
      <c r="A16" s="4" t="s">
        <v>16</v>
      </c>
      <c r="B16" s="4" t="s">
        <v>17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2"/>
    </row>
    <row r="17" spans="1:15">
      <c r="A17" s="4"/>
      <c r="B17" s="4" t="s">
        <v>18</v>
      </c>
      <c r="C17" s="9">
        <f>'0108'!H20</f>
        <v>400000</v>
      </c>
      <c r="D17" s="9">
        <f>'0208'!H20</f>
        <v>400000</v>
      </c>
      <c r="E17" s="9">
        <f>'0308'!H20</f>
        <v>400000</v>
      </c>
      <c r="F17" s="9">
        <f>'0408'!H20</f>
        <v>400000</v>
      </c>
      <c r="G17" s="9">
        <f>'0508'!H22</f>
        <v>500000</v>
      </c>
      <c r="H17" s="9">
        <f>'0608'!H22</f>
        <v>400000</v>
      </c>
      <c r="I17" s="9">
        <f>'0708'!H22</f>
        <v>450000</v>
      </c>
      <c r="J17" s="9">
        <f>'0808'!H21</f>
        <v>750000</v>
      </c>
      <c r="K17" s="9">
        <f>'0908'!H21</f>
        <v>600000</v>
      </c>
      <c r="L17" s="9">
        <f>'1008'!H21</f>
        <v>1000000</v>
      </c>
      <c r="M17" s="9">
        <f>'1108'!H21</f>
        <v>800000</v>
      </c>
      <c r="N17" s="9">
        <f>'1208'!H21</f>
        <v>800000</v>
      </c>
      <c r="O17" s="8">
        <f t="shared" ref="O17:O41" si="3">SUM(C17:N17)</f>
        <v>6900000</v>
      </c>
    </row>
    <row r="18" spans="1:15">
      <c r="A18" s="4"/>
      <c r="B18" s="4" t="s">
        <v>19</v>
      </c>
      <c r="C18" s="9">
        <f>'0108'!H21</f>
        <v>400000</v>
      </c>
      <c r="D18" s="9">
        <f>'0208'!H21</f>
        <v>500000</v>
      </c>
      <c r="E18" s="9">
        <f>'0308'!H21</f>
        <v>100000</v>
      </c>
      <c r="F18" s="9">
        <f>'0408'!H21</f>
        <v>300000</v>
      </c>
      <c r="G18" s="9">
        <f>'0508'!H23</f>
        <v>500000</v>
      </c>
      <c r="H18" s="9">
        <f>'0608'!H23</f>
        <v>400000</v>
      </c>
      <c r="I18" s="9">
        <f>'0708'!H23</f>
        <v>450000</v>
      </c>
      <c r="J18" s="9">
        <f>'0808'!H22</f>
        <v>450000</v>
      </c>
      <c r="K18" s="9">
        <f>'0908'!H22</f>
        <v>300000</v>
      </c>
      <c r="L18" s="9">
        <f>'1008'!H22</f>
        <v>600000</v>
      </c>
      <c r="M18" s="9">
        <f>'1108'!H22</f>
        <v>600000</v>
      </c>
      <c r="N18" s="9">
        <f>'1208'!H22</f>
        <v>600000</v>
      </c>
      <c r="O18" s="8">
        <f t="shared" si="3"/>
        <v>5200000</v>
      </c>
    </row>
    <row r="19" spans="1:15">
      <c r="A19" s="4"/>
      <c r="B19" s="4" t="s">
        <v>20</v>
      </c>
      <c r="C19" s="9">
        <f>'0108'!H22</f>
        <v>100000</v>
      </c>
      <c r="D19" s="9">
        <f>'0208'!H22</f>
        <v>50000</v>
      </c>
      <c r="E19" s="9">
        <f>'0308'!H22</f>
        <v>150000</v>
      </c>
      <c r="F19" s="9">
        <f>'0408'!H22</f>
        <v>100000</v>
      </c>
      <c r="G19" s="9">
        <f>'0508'!H24</f>
        <v>0</v>
      </c>
      <c r="H19" s="9">
        <f>'0608'!H24</f>
        <v>200000</v>
      </c>
      <c r="I19" s="9">
        <f>'0708'!H24</f>
        <v>200000</v>
      </c>
      <c r="J19" s="9">
        <f>'0808'!H23</f>
        <v>225000</v>
      </c>
      <c r="K19" s="9">
        <f>'0908'!H23</f>
        <v>0</v>
      </c>
      <c r="L19" s="9">
        <f>'1008'!H23</f>
        <v>75000</v>
      </c>
      <c r="M19" s="9">
        <f>'1108'!H23</f>
        <v>0</v>
      </c>
      <c r="N19" s="9">
        <f>'1208'!H23</f>
        <v>0</v>
      </c>
      <c r="O19" s="8">
        <f t="shared" si="3"/>
        <v>1100000</v>
      </c>
    </row>
    <row r="20" spans="1:15">
      <c r="A20" s="4"/>
      <c r="B20" s="4" t="s">
        <v>21</v>
      </c>
      <c r="C20" s="9">
        <f>'0108'!H23</f>
        <v>1200000</v>
      </c>
      <c r="D20" s="9">
        <f>'0208'!H23</f>
        <v>1200000</v>
      </c>
      <c r="E20" s="9">
        <f>'0308'!H23</f>
        <v>1200000</v>
      </c>
      <c r="F20" s="9">
        <f>'0408'!H23</f>
        <v>1200000</v>
      </c>
      <c r="G20" s="9">
        <f>'0508'!H25</f>
        <v>1200000</v>
      </c>
      <c r="H20" s="9">
        <f>'0608'!H25</f>
        <v>1200000</v>
      </c>
      <c r="I20" s="9">
        <f>'0708'!H25</f>
        <v>2200000</v>
      </c>
      <c r="J20" s="9">
        <f>'0808'!H24</f>
        <v>1200000</v>
      </c>
      <c r="K20" s="9">
        <f>'0908'!H24</f>
        <v>1200000</v>
      </c>
      <c r="L20" s="9">
        <f>'1008'!H24</f>
        <v>1500000</v>
      </c>
      <c r="M20" s="9">
        <f>'1108'!H24</f>
        <v>1500000</v>
      </c>
      <c r="N20" s="9">
        <f>'1208'!H24</f>
        <v>0</v>
      </c>
      <c r="O20" s="8">
        <f t="shared" si="3"/>
        <v>14800000</v>
      </c>
    </row>
    <row r="21" spans="1:15">
      <c r="A21" s="4"/>
      <c r="B21" s="4" t="s">
        <v>94</v>
      </c>
      <c r="C21" s="9">
        <f>'0108'!H24</f>
        <v>300000</v>
      </c>
      <c r="D21" s="9">
        <f>'0208'!H24</f>
        <v>600000</v>
      </c>
      <c r="E21" s="9">
        <f>'0308'!H24</f>
        <v>600000</v>
      </c>
      <c r="F21" s="9">
        <f>'0408'!H24</f>
        <v>600000</v>
      </c>
      <c r="G21" s="9">
        <f>'0508'!H26</f>
        <v>600000</v>
      </c>
      <c r="H21" s="9">
        <f>'0608'!H26</f>
        <v>600000</v>
      </c>
      <c r="I21" s="9">
        <f>'0708'!H26</f>
        <v>1800000</v>
      </c>
      <c r="J21" s="9">
        <f>'0808'!H25</f>
        <v>1000000</v>
      </c>
      <c r="K21" s="9">
        <f>'0908'!H25</f>
        <v>1000000</v>
      </c>
      <c r="L21" s="9">
        <f>'1008'!H25</f>
        <v>1150000</v>
      </c>
      <c r="M21" s="9">
        <f>'1108'!H25</f>
        <v>1400000</v>
      </c>
      <c r="N21" s="9">
        <f>'1208'!H25</f>
        <v>1500000</v>
      </c>
      <c r="O21" s="8">
        <f t="shared" si="3"/>
        <v>11150000</v>
      </c>
    </row>
    <row r="22" spans="1:15">
      <c r="A22" s="4"/>
      <c r="B22" s="4" t="s">
        <v>23</v>
      </c>
      <c r="C22" s="9">
        <f>'0108'!H25</f>
        <v>200000</v>
      </c>
      <c r="D22" s="9">
        <f>'0208'!H25</f>
        <v>200000</v>
      </c>
      <c r="E22" s="9">
        <f>'0308'!H25</f>
        <v>200000</v>
      </c>
      <c r="F22" s="9">
        <f>'0408'!H25</f>
        <v>200000</v>
      </c>
      <c r="G22" s="9">
        <f>'0508'!H27</f>
        <v>200000</v>
      </c>
      <c r="H22" s="9">
        <f>'0608'!H27</f>
        <v>200000</v>
      </c>
      <c r="I22" s="9">
        <f>'0708'!H27</f>
        <v>700000</v>
      </c>
      <c r="J22" s="9">
        <f>'0808'!H26</f>
        <v>200000</v>
      </c>
      <c r="K22" s="9">
        <f>'0908'!H26</f>
        <v>200000</v>
      </c>
      <c r="L22" s="9">
        <f>'1008'!H26</f>
        <v>200000</v>
      </c>
      <c r="M22" s="9">
        <f>'1108'!H26</f>
        <v>0</v>
      </c>
      <c r="N22" s="9">
        <f>'1208'!H26</f>
        <v>0</v>
      </c>
      <c r="O22" s="8">
        <f t="shared" si="3"/>
        <v>2500000</v>
      </c>
    </row>
    <row r="23" spans="1:15">
      <c r="A23" s="4"/>
      <c r="B23" s="4" t="s">
        <v>24</v>
      </c>
      <c r="C23" s="9">
        <f>'0108'!H26</f>
        <v>100000</v>
      </c>
      <c r="D23" s="9">
        <f>'0208'!H26</f>
        <v>100000</v>
      </c>
      <c r="E23" s="9">
        <f>'0308'!H26</f>
        <v>100000</v>
      </c>
      <c r="F23" s="9">
        <f>'0408'!H26</f>
        <v>100000</v>
      </c>
      <c r="G23" s="9">
        <f>'0508'!H28</f>
        <v>100000</v>
      </c>
      <c r="H23" s="9">
        <f>'0608'!H28</f>
        <v>100000</v>
      </c>
      <c r="I23" s="9">
        <f>'0708'!H28</f>
        <v>200000</v>
      </c>
      <c r="J23" s="9">
        <f>'0808'!H27</f>
        <v>100000</v>
      </c>
      <c r="K23" s="9">
        <f>'0908'!H27</f>
        <v>100000</v>
      </c>
      <c r="L23" s="9">
        <f>'1008'!H27</f>
        <v>100000</v>
      </c>
      <c r="M23" s="9">
        <f>'1108'!H27</f>
        <v>0</v>
      </c>
      <c r="N23" s="9">
        <f>'1208'!H27</f>
        <v>0</v>
      </c>
      <c r="O23" s="8">
        <f t="shared" si="3"/>
        <v>1100000</v>
      </c>
    </row>
    <row r="24" spans="1:15">
      <c r="A24" s="4"/>
      <c r="B24" s="4" t="s">
        <v>25</v>
      </c>
      <c r="C24" s="9">
        <f>'0108'!H27</f>
        <v>0</v>
      </c>
      <c r="D24" s="9">
        <f>'0208'!H27</f>
        <v>0</v>
      </c>
      <c r="E24" s="9">
        <f>'0308'!H27</f>
        <v>50000</v>
      </c>
      <c r="F24" s="9">
        <f>'0408'!H27</f>
        <v>50000</v>
      </c>
      <c r="G24" s="9">
        <f>'0508'!H29</f>
        <v>50000</v>
      </c>
      <c r="H24" s="9">
        <f>'0608'!H29</f>
        <v>50000</v>
      </c>
      <c r="I24" s="9">
        <f>'0708'!H29</f>
        <v>300000</v>
      </c>
      <c r="J24" s="9">
        <f>'0808'!H28</f>
        <v>300000</v>
      </c>
      <c r="K24" s="9">
        <f>'0908'!H28</f>
        <v>50000</v>
      </c>
      <c r="L24" s="9">
        <f>'1008'!H28</f>
        <v>100000</v>
      </c>
      <c r="M24" s="9">
        <f>'1108'!H28</f>
        <v>0</v>
      </c>
      <c r="N24" s="9">
        <f>'1208'!H28</f>
        <v>50000</v>
      </c>
      <c r="O24" s="8">
        <f t="shared" si="3"/>
        <v>1000000</v>
      </c>
    </row>
    <row r="25" spans="1:15">
      <c r="A25" s="4"/>
      <c r="B25" s="4" t="s">
        <v>26</v>
      </c>
      <c r="C25" s="9">
        <f>'0108'!H28</f>
        <v>100000</v>
      </c>
      <c r="D25" s="9">
        <f>'0208'!H28</f>
        <v>100000</v>
      </c>
      <c r="E25" s="9">
        <f>'0308'!H28</f>
        <v>100000</v>
      </c>
      <c r="F25" s="9">
        <f>'0408'!H28</f>
        <v>100000</v>
      </c>
      <c r="G25" s="9">
        <f>'0508'!H30</f>
        <v>100000</v>
      </c>
      <c r="H25" s="9">
        <f>'0608'!H30</f>
        <v>100000</v>
      </c>
      <c r="I25" s="9">
        <f>'0708'!H30</f>
        <v>0</v>
      </c>
      <c r="J25" s="9">
        <f>'0808'!H29</f>
        <v>100000</v>
      </c>
      <c r="K25" s="9">
        <f>'0908'!H29</f>
        <v>100000</v>
      </c>
      <c r="L25" s="9">
        <f>'1008'!H29</f>
        <v>100000</v>
      </c>
      <c r="M25" s="9">
        <f>'1108'!H29</f>
        <v>100000</v>
      </c>
      <c r="N25" s="9">
        <f>'1208'!H29</f>
        <v>100000</v>
      </c>
      <c r="O25" s="8">
        <f t="shared" si="3"/>
        <v>1100000</v>
      </c>
    </row>
    <row r="26" spans="1:15">
      <c r="A26" s="4"/>
      <c r="B26" s="4" t="s">
        <v>27</v>
      </c>
      <c r="C26" s="9">
        <f>'0108'!H29</f>
        <v>161000</v>
      </c>
      <c r="D26" s="9">
        <f>'0208'!H29</f>
        <v>200000</v>
      </c>
      <c r="E26" s="9">
        <f>'0308'!H29</f>
        <v>400000</v>
      </c>
      <c r="F26" s="9">
        <f>'0408'!H29</f>
        <v>0</v>
      </c>
      <c r="G26" s="9"/>
      <c r="H26" s="9">
        <f>'0608'!H31</f>
        <v>550000</v>
      </c>
      <c r="I26" s="9">
        <f>'0708'!H31</f>
        <v>0</v>
      </c>
      <c r="J26" s="9">
        <f>'0808'!H30</f>
        <v>1201500</v>
      </c>
      <c r="K26" s="9">
        <f>'0908'!H30</f>
        <v>0</v>
      </c>
      <c r="L26" s="9">
        <f>'1008'!H30</f>
        <v>1700000</v>
      </c>
      <c r="M26" s="9">
        <f>'1108'!H30</f>
        <v>2000000</v>
      </c>
      <c r="N26" s="9">
        <f>'1208'!H30</f>
        <v>0</v>
      </c>
      <c r="O26" s="8">
        <f t="shared" si="3"/>
        <v>6212500</v>
      </c>
    </row>
    <row r="27" spans="1:15">
      <c r="A27" s="4"/>
      <c r="B27" s="4" t="s">
        <v>28</v>
      </c>
      <c r="C27" s="9">
        <f>'0108'!H30</f>
        <v>2000</v>
      </c>
      <c r="D27" s="9">
        <f>'0208'!H30</f>
        <v>400</v>
      </c>
      <c r="E27" s="9">
        <f>'0308'!H30</f>
        <v>0</v>
      </c>
      <c r="F27" s="9">
        <f>'0408'!H30</f>
        <v>0</v>
      </c>
      <c r="G27" s="9"/>
      <c r="H27" s="9">
        <f>'0608'!H32</f>
        <v>95500</v>
      </c>
      <c r="I27" s="9">
        <f>'0708'!H32</f>
        <v>121700</v>
      </c>
      <c r="J27" s="9">
        <f>'0808'!H31</f>
        <v>0</v>
      </c>
      <c r="K27" s="9">
        <f>'0908'!H31</f>
        <v>54000</v>
      </c>
      <c r="L27" s="9">
        <f>'1008'!H31</f>
        <v>0</v>
      </c>
      <c r="M27" s="9">
        <f>'1108'!H31</f>
        <v>149500</v>
      </c>
      <c r="N27" s="9">
        <f>'1208'!H31</f>
        <v>0</v>
      </c>
      <c r="O27" s="8">
        <f t="shared" si="3"/>
        <v>423100</v>
      </c>
    </row>
    <row r="28" spans="1:15">
      <c r="A28" s="4"/>
      <c r="B28" s="4" t="s">
        <v>29</v>
      </c>
      <c r="C28" s="9">
        <f>'0108'!H31</f>
        <v>0</v>
      </c>
      <c r="D28" s="9">
        <f>'0208'!H31</f>
        <v>170000</v>
      </c>
      <c r="E28" s="9">
        <f>'0308'!H31</f>
        <v>570000</v>
      </c>
      <c r="F28" s="9">
        <f>'0408'!H31</f>
        <v>0</v>
      </c>
      <c r="G28" s="9">
        <f>'0508'!H31</f>
        <v>285000</v>
      </c>
      <c r="H28" s="9">
        <f>'0608'!H33</f>
        <v>200000</v>
      </c>
      <c r="I28" s="9">
        <f>'0708'!H33</f>
        <v>0</v>
      </c>
      <c r="J28" s="9">
        <f>'0808'!H32</f>
        <v>0</v>
      </c>
      <c r="K28" s="9">
        <f>'0908'!H32</f>
        <v>0</v>
      </c>
      <c r="L28" s="9">
        <f>'1008'!H32</f>
        <v>0</v>
      </c>
      <c r="M28" s="9">
        <f>'1108'!H32</f>
        <v>0</v>
      </c>
      <c r="N28" s="9">
        <f>'1208'!H32</f>
        <v>0</v>
      </c>
      <c r="O28" s="8">
        <f t="shared" si="3"/>
        <v>1225000</v>
      </c>
    </row>
    <row r="29" spans="1:15">
      <c r="A29" s="4"/>
      <c r="B29" s="4" t="s">
        <v>30</v>
      </c>
      <c r="C29" s="9">
        <f>'0108'!H32</f>
        <v>909000</v>
      </c>
      <c r="D29" s="9">
        <f>'0208'!H32</f>
        <v>610000</v>
      </c>
      <c r="E29" s="9">
        <f>'0308'!H32</f>
        <v>0</v>
      </c>
      <c r="F29" s="9">
        <f>'0408'!H32</f>
        <v>485000</v>
      </c>
      <c r="G29" s="9">
        <f>'0508'!H32</f>
        <v>684000</v>
      </c>
      <c r="H29" s="9">
        <f>'0608'!H34</f>
        <v>1000000</v>
      </c>
      <c r="I29" s="9">
        <f>'0708'!H34</f>
        <v>450500</v>
      </c>
      <c r="J29" s="9">
        <f>'0808'!H33</f>
        <v>500000</v>
      </c>
      <c r="K29" s="9">
        <f>'0908'!H33</f>
        <v>463000</v>
      </c>
      <c r="L29" s="9">
        <f>'1008'!H33</f>
        <v>714500</v>
      </c>
      <c r="M29" s="9">
        <f>'1108'!H33</f>
        <v>543500</v>
      </c>
      <c r="N29" s="9">
        <f>'1208'!H33</f>
        <v>715000</v>
      </c>
      <c r="O29" s="8">
        <f t="shared" si="3"/>
        <v>7074500</v>
      </c>
    </row>
    <row r="30" spans="1:15">
      <c r="A30" s="4"/>
      <c r="B30" s="4" t="s">
        <v>95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>
        <f t="shared" si="3"/>
        <v>0</v>
      </c>
    </row>
    <row r="31" spans="1:15">
      <c r="A31" s="4"/>
      <c r="B31" s="4" t="s">
        <v>72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8">
        <f t="shared" si="3"/>
        <v>0</v>
      </c>
    </row>
    <row r="32" spans="1:15">
      <c r="A32" s="4"/>
      <c r="B32" s="4" t="s">
        <v>96</v>
      </c>
      <c r="C32" s="9">
        <f>'0108'!H34</f>
        <v>5000000</v>
      </c>
      <c r="D32" s="9">
        <f>'0208'!H34</f>
        <v>500000</v>
      </c>
      <c r="E32" s="9"/>
      <c r="F32" s="9">
        <f>'0408'!H34</f>
        <v>5000000</v>
      </c>
      <c r="G32" s="9"/>
      <c r="H32" s="9"/>
      <c r="I32" s="9"/>
      <c r="J32" s="9"/>
      <c r="K32" s="9"/>
      <c r="L32" s="9"/>
      <c r="M32" s="9">
        <f>'1108'!H35</f>
        <v>5000000</v>
      </c>
      <c r="N32" s="9"/>
      <c r="O32" s="8">
        <f t="shared" si="3"/>
        <v>15500000</v>
      </c>
    </row>
    <row r="33" spans="1:15">
      <c r="A33" s="4"/>
      <c r="B33" s="4" t="s">
        <v>97</v>
      </c>
      <c r="C33" s="9"/>
      <c r="D33" s="9"/>
      <c r="E33" s="9">
        <f>'0308'!H33</f>
        <v>150000</v>
      </c>
      <c r="F33" s="9"/>
      <c r="G33" s="9"/>
      <c r="H33" s="9"/>
      <c r="I33" s="9"/>
      <c r="J33" s="9"/>
      <c r="K33" s="9"/>
      <c r="L33" s="9"/>
      <c r="M33" s="9"/>
      <c r="N33" s="9"/>
      <c r="O33" s="8">
        <f t="shared" si="3"/>
        <v>150000</v>
      </c>
    </row>
    <row r="34" spans="1:15">
      <c r="A34" s="4"/>
      <c r="B34" s="4" t="s">
        <v>92</v>
      </c>
      <c r="C34" s="9"/>
      <c r="D34" s="9"/>
      <c r="E34" s="9"/>
      <c r="F34" s="9"/>
      <c r="G34" s="9"/>
      <c r="H34" s="9"/>
      <c r="I34" s="9">
        <f>'0708'!H35</f>
        <v>1000000</v>
      </c>
      <c r="J34" s="9"/>
      <c r="K34" s="9"/>
      <c r="L34" s="9"/>
      <c r="M34" s="9"/>
      <c r="N34" s="9"/>
      <c r="O34" s="8">
        <f t="shared" si="3"/>
        <v>1000000</v>
      </c>
    </row>
    <row r="35" spans="1:15">
      <c r="A35" s="4"/>
      <c r="B35" s="4" t="s">
        <v>93</v>
      </c>
      <c r="C35" s="9"/>
      <c r="D35" s="9"/>
      <c r="E35" s="9"/>
      <c r="F35" s="9"/>
      <c r="G35" s="9"/>
      <c r="H35" s="9"/>
      <c r="I35" s="9"/>
      <c r="J35" s="9"/>
      <c r="K35" s="9"/>
      <c r="L35" s="9">
        <f>'1008'!H34</f>
        <v>7000000</v>
      </c>
      <c r="M35" s="9"/>
      <c r="N35" s="9"/>
      <c r="O35" s="8">
        <f t="shared" si="3"/>
        <v>7000000</v>
      </c>
    </row>
    <row r="36" spans="1:15">
      <c r="A36" s="4"/>
      <c r="B36" s="4" t="s">
        <v>72</v>
      </c>
      <c r="C36" s="9"/>
      <c r="D36" s="9"/>
      <c r="E36" s="9"/>
      <c r="F36" s="9"/>
      <c r="G36" s="9">
        <f>'0508'!H33</f>
        <v>10000000</v>
      </c>
      <c r="H36" s="9"/>
      <c r="I36" s="9"/>
      <c r="J36" s="9"/>
      <c r="K36" s="9"/>
      <c r="L36" s="9"/>
      <c r="M36" s="9"/>
      <c r="N36" s="9"/>
      <c r="O36" s="8">
        <f t="shared" si="3"/>
        <v>10000000</v>
      </c>
    </row>
    <row r="37" spans="1:15">
      <c r="A37" s="4"/>
      <c r="B37" s="4" t="s">
        <v>98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8">
        <f t="shared" si="3"/>
        <v>0</v>
      </c>
    </row>
    <row r="38" spans="1:15">
      <c r="A38" s="4"/>
      <c r="B38" s="4" t="s">
        <v>99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8">
        <f t="shared" si="3"/>
        <v>0</v>
      </c>
    </row>
    <row r="39" spans="1:15">
      <c r="A39" s="4"/>
      <c r="B39" s="4" t="s">
        <v>100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8"/>
    </row>
    <row r="40" spans="1:15">
      <c r="A40" s="4"/>
      <c r="B40" s="4" t="s">
        <v>101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8">
        <f t="shared" si="3"/>
        <v>0</v>
      </c>
    </row>
    <row r="41" spans="1:15">
      <c r="A41" s="4"/>
      <c r="B41" s="4" t="s">
        <v>15</v>
      </c>
      <c r="C41" s="9"/>
      <c r="D41" s="9"/>
      <c r="E41" s="9"/>
      <c r="F41" s="9"/>
      <c r="G41" s="9"/>
      <c r="H41" s="9"/>
      <c r="I41" s="9">
        <f>'0708'!H36</f>
        <v>1350000</v>
      </c>
      <c r="J41" s="9"/>
      <c r="K41" s="9"/>
      <c r="L41" s="9">
        <f>'1008'!H35</f>
        <v>100000</v>
      </c>
      <c r="M41" s="9"/>
      <c r="N41" s="9"/>
      <c r="O41" s="8">
        <f t="shared" si="3"/>
        <v>1450000</v>
      </c>
    </row>
    <row r="42" spans="1:15">
      <c r="A42" s="4"/>
      <c r="B42" s="14" t="s">
        <v>6</v>
      </c>
      <c r="C42" s="8">
        <f>SUM(C17:C41)</f>
        <v>8872000</v>
      </c>
      <c r="D42" s="8">
        <f>SUM(D17:D41)</f>
        <v>4630400</v>
      </c>
      <c r="E42" s="8">
        <f>SUM(E17:E41)</f>
        <v>4020000</v>
      </c>
      <c r="F42" s="8">
        <f t="shared" ref="F42:L42" si="4">SUM(F17:F41)</f>
        <v>8535000</v>
      </c>
      <c r="G42" s="8">
        <f t="shared" si="4"/>
        <v>14219000</v>
      </c>
      <c r="H42" s="8">
        <f t="shared" si="4"/>
        <v>5095500</v>
      </c>
      <c r="I42" s="8">
        <f t="shared" si="4"/>
        <v>9222200</v>
      </c>
      <c r="J42" s="8">
        <f t="shared" si="4"/>
        <v>6026500</v>
      </c>
      <c r="K42" s="8">
        <f t="shared" si="4"/>
        <v>4067000</v>
      </c>
      <c r="L42" s="8">
        <f t="shared" si="4"/>
        <v>14339500</v>
      </c>
      <c r="M42" s="8">
        <f>SUM(M17:M41)</f>
        <v>12093000</v>
      </c>
      <c r="N42" s="8">
        <f t="shared" ref="N42" si="5">SUM(N16:N41)</f>
        <v>3765000</v>
      </c>
      <c r="O42" s="8">
        <f>SUM(O17:O41)</f>
        <v>94885100</v>
      </c>
    </row>
    <row r="43" spans="1:15">
      <c r="A43" s="4"/>
      <c r="B43" s="4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5"/>
    </row>
    <row r="44" spans="1:15">
      <c r="A44" s="4" t="s">
        <v>16</v>
      </c>
      <c r="B44" s="14" t="s">
        <v>35</v>
      </c>
      <c r="C44" s="8">
        <f>C7+C15-C42</f>
        <v>20215650</v>
      </c>
      <c r="D44" s="8">
        <f t="shared" ref="D44:K44" si="6">+D7+D15-D42</f>
        <v>22531000</v>
      </c>
      <c r="E44" s="8">
        <f t="shared" si="6"/>
        <v>25241000</v>
      </c>
      <c r="F44" s="8">
        <f t="shared" si="6"/>
        <v>22666000</v>
      </c>
      <c r="G44" s="8">
        <f t="shared" si="6"/>
        <v>16025000</v>
      </c>
      <c r="H44" s="8">
        <f t="shared" si="6"/>
        <v>13544500</v>
      </c>
      <c r="I44" s="8">
        <f t="shared" si="6"/>
        <v>8094500</v>
      </c>
      <c r="J44" s="8">
        <f t="shared" si="6"/>
        <v>5781000</v>
      </c>
      <c r="K44" s="8">
        <f t="shared" si="6"/>
        <v>4752500</v>
      </c>
      <c r="L44" s="8">
        <f>+L7+L15-L42</f>
        <v>13745500</v>
      </c>
      <c r="M44" s="8">
        <f>+M7+M15-M42</f>
        <v>4820500</v>
      </c>
      <c r="N44" s="8">
        <f>+N7+N15-N42</f>
        <v>11566000</v>
      </c>
      <c r="O44" s="9"/>
    </row>
    <row r="45" spans="1:15">
      <c r="O45" s="10"/>
    </row>
    <row r="46" spans="1:15">
      <c r="A46" s="21" t="s">
        <v>103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L48" t="s">
        <v>36</v>
      </c>
    </row>
    <row r="49" spans="3:13">
      <c r="C49" t="s">
        <v>37</v>
      </c>
      <c r="M49" t="s">
        <v>38</v>
      </c>
    </row>
    <row r="53" spans="3:13">
      <c r="C53" s="16" t="s">
        <v>39</v>
      </c>
      <c r="D53" s="16"/>
      <c r="E53" s="16"/>
      <c r="F53" s="16"/>
      <c r="G53" s="16"/>
      <c r="H53" s="16"/>
      <c r="I53" s="16"/>
      <c r="J53" s="16"/>
      <c r="K53" s="16"/>
      <c r="M53" s="16" t="s">
        <v>40</v>
      </c>
    </row>
  </sheetData>
  <mergeCells count="6">
    <mergeCell ref="A46:O46"/>
    <mergeCell ref="A3:O3"/>
    <mergeCell ref="A4:O4"/>
    <mergeCell ref="A5:A6"/>
    <mergeCell ref="B5:B6"/>
    <mergeCell ref="C5:O5"/>
  </mergeCells>
  <pageMargins left="0.7" right="0.14000000000000001" top="0.42" bottom="0.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0108</vt:lpstr>
      <vt:lpstr>0208</vt:lpstr>
      <vt:lpstr>0308</vt:lpstr>
      <vt:lpstr>0408</vt:lpstr>
      <vt:lpstr>0508</vt:lpstr>
      <vt:lpstr>0608</vt:lpstr>
      <vt:lpstr>0708</vt:lpstr>
      <vt:lpstr>0808</vt:lpstr>
      <vt:lpstr>0908</vt:lpstr>
      <vt:lpstr>1008</vt:lpstr>
      <vt:lpstr>1108</vt:lpstr>
      <vt:lpstr>1208</vt:lpstr>
      <vt:lpstr>SUM08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Satellite-L310</dc:creator>
  <cp:lastModifiedBy>Satellite-L310</cp:lastModifiedBy>
  <cp:lastPrinted>2010-09-03T14:07:38Z</cp:lastPrinted>
  <dcterms:created xsi:type="dcterms:W3CDTF">2010-09-02T09:25:34Z</dcterms:created>
  <dcterms:modified xsi:type="dcterms:W3CDTF">2010-09-04T04:15:28Z</dcterms:modified>
</cp:coreProperties>
</file>