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480" windowHeight="8640"/>
  </bookViews>
  <sheets>
    <sheet name="SUM ALL" sheetId="1" r:id="rId1"/>
    <sheet name="2005" sheetId="2" r:id="rId2"/>
    <sheet name="2006" sheetId="3" r:id="rId3"/>
    <sheet name="2007" sheetId="4" r:id="rId4"/>
    <sheet name="2008" sheetId="5" r:id="rId5"/>
    <sheet name="2009" sheetId="6" r:id="rId6"/>
    <sheet name="2010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calcPr calcId="124519"/>
</workbook>
</file>

<file path=xl/calcChain.xml><?xml version="1.0" encoding="utf-8"?>
<calcChain xmlns="http://schemas.openxmlformats.org/spreadsheetml/2006/main">
  <c r="N42" i="7"/>
  <c r="M42"/>
  <c r="L42"/>
  <c r="J41"/>
  <c r="I41"/>
  <c r="G41"/>
  <c r="F41"/>
  <c r="E41"/>
  <c r="D41"/>
  <c r="K40"/>
  <c r="J40"/>
  <c r="I40"/>
  <c r="H40"/>
  <c r="G40"/>
  <c r="F40"/>
  <c r="O38"/>
  <c r="J37"/>
  <c r="I37"/>
  <c r="H37"/>
  <c r="F37"/>
  <c r="E37"/>
  <c r="D37"/>
  <c r="O37" s="1"/>
  <c r="H39" i="1" s="1"/>
  <c r="O36" i="7"/>
  <c r="H38" i="1" s="1"/>
  <c r="O35" i="7"/>
  <c r="K34"/>
  <c r="J34"/>
  <c r="O34" s="1"/>
  <c r="H36" i="1" s="1"/>
  <c r="K33" i="7"/>
  <c r="J33"/>
  <c r="I33"/>
  <c r="G33"/>
  <c r="F33"/>
  <c r="D33"/>
  <c r="O33" s="1"/>
  <c r="H35" i="1" s="1"/>
  <c r="O32" i="7"/>
  <c r="H34" i="1" s="1"/>
  <c r="O31" i="7"/>
  <c r="K30"/>
  <c r="O30" s="1"/>
  <c r="H32" i="1" s="1"/>
  <c r="K29" i="7"/>
  <c r="J29"/>
  <c r="I29"/>
  <c r="H29"/>
  <c r="G29"/>
  <c r="F29"/>
  <c r="E29"/>
  <c r="D29"/>
  <c r="O29" s="1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O27" s="1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O25" s="1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O23" s="1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O21" s="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O19" s="1"/>
  <c r="C19"/>
  <c r="K18"/>
  <c r="J18"/>
  <c r="I18"/>
  <c r="H18"/>
  <c r="G18"/>
  <c r="F18"/>
  <c r="E18"/>
  <c r="D18"/>
  <c r="C18"/>
  <c r="K17"/>
  <c r="K42" s="1"/>
  <c r="J17"/>
  <c r="J42" s="1"/>
  <c r="I17"/>
  <c r="I42" s="1"/>
  <c r="H17"/>
  <c r="H42" s="1"/>
  <c r="G17"/>
  <c r="G42" s="1"/>
  <c r="F17"/>
  <c r="F42" s="1"/>
  <c r="E17"/>
  <c r="E42" s="1"/>
  <c r="D17"/>
  <c r="D42" s="1"/>
  <c r="C17"/>
  <c r="C42" s="1"/>
  <c r="N15"/>
  <c r="M15"/>
  <c r="L15"/>
  <c r="K14"/>
  <c r="J14"/>
  <c r="I14"/>
  <c r="H14"/>
  <c r="D14"/>
  <c r="O14" s="1"/>
  <c r="H16" i="1" s="1"/>
  <c r="F13" i="7"/>
  <c r="O13" s="1"/>
  <c r="H15" i="1" s="1"/>
  <c r="K12" i="7"/>
  <c r="O12" s="1"/>
  <c r="H14" i="1" s="1"/>
  <c r="K11" i="7"/>
  <c r="O11" s="1"/>
  <c r="H13" i="1" s="1"/>
  <c r="K10" i="7"/>
  <c r="J10"/>
  <c r="I10"/>
  <c r="H10"/>
  <c r="G10"/>
  <c r="F10"/>
  <c r="E10"/>
  <c r="D10"/>
  <c r="C10"/>
  <c r="O10" s="1"/>
  <c r="H12" i="1" s="1"/>
  <c r="K9" i="7"/>
  <c r="K15" s="1"/>
  <c r="J9"/>
  <c r="J15" s="1"/>
  <c r="I9"/>
  <c r="I15" s="1"/>
  <c r="H9"/>
  <c r="H15" s="1"/>
  <c r="G9"/>
  <c r="G15" s="1"/>
  <c r="F9"/>
  <c r="F15" s="1"/>
  <c r="E9"/>
  <c r="E15" s="1"/>
  <c r="D9"/>
  <c r="D15" s="1"/>
  <c r="C9"/>
  <c r="C7"/>
  <c r="G32" i="1"/>
  <c r="B33"/>
  <c r="J31" i="6"/>
  <c r="I31"/>
  <c r="H30"/>
  <c r="G30"/>
  <c r="B30"/>
  <c r="O38"/>
  <c r="G40" i="1" s="1"/>
  <c r="O37" i="6"/>
  <c r="O39" i="4"/>
  <c r="G39" i="2"/>
  <c r="G38"/>
  <c r="H41" i="1"/>
  <c r="H40"/>
  <c r="H37"/>
  <c r="H33"/>
  <c r="G39"/>
  <c r="G15"/>
  <c r="F42"/>
  <c r="F41"/>
  <c r="F40"/>
  <c r="F39"/>
  <c r="F32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6"/>
  <c r="E15"/>
  <c r="E14"/>
  <c r="E13"/>
  <c r="E12"/>
  <c r="E11"/>
  <c r="E17" s="1"/>
  <c r="D43"/>
  <c r="D42"/>
  <c r="D41"/>
  <c r="D40"/>
  <c r="D39"/>
  <c r="D38"/>
  <c r="D37"/>
  <c r="D36"/>
  <c r="D35"/>
  <c r="D27"/>
  <c r="D21"/>
  <c r="D15"/>
  <c r="D13"/>
  <c r="C43"/>
  <c r="C42"/>
  <c r="C41"/>
  <c r="C40"/>
  <c r="C39"/>
  <c r="C38"/>
  <c r="C37"/>
  <c r="C36"/>
  <c r="C35"/>
  <c r="C34"/>
  <c r="C32"/>
  <c r="C31"/>
  <c r="C30"/>
  <c r="C29"/>
  <c r="C28"/>
  <c r="C27"/>
  <c r="C26"/>
  <c r="C25"/>
  <c r="C24"/>
  <c r="C23"/>
  <c r="C22"/>
  <c r="C21"/>
  <c r="C20"/>
  <c r="C19"/>
  <c r="C16"/>
  <c r="C15"/>
  <c r="C14"/>
  <c r="C13"/>
  <c r="C12"/>
  <c r="C11"/>
  <c r="N41" i="6"/>
  <c r="M41"/>
  <c r="L41"/>
  <c r="K41"/>
  <c r="I41"/>
  <c r="H41"/>
  <c r="F41"/>
  <c r="E41"/>
  <c r="D41"/>
  <c r="C41"/>
  <c r="O41" s="1"/>
  <c r="G43" i="1" s="1"/>
  <c r="N40" i="6"/>
  <c r="M40"/>
  <c r="L40"/>
  <c r="J40"/>
  <c r="O40" s="1"/>
  <c r="G42" i="1" s="1"/>
  <c r="J39" i="6"/>
  <c r="I39"/>
  <c r="O39" s="1"/>
  <c r="G41" i="1" s="1"/>
  <c r="L36" i="6"/>
  <c r="O36" s="1"/>
  <c r="G38" i="1" s="1"/>
  <c r="L35" i="6"/>
  <c r="O35" s="1"/>
  <c r="G37" i="1" s="1"/>
  <c r="K34" i="6"/>
  <c r="J34"/>
  <c r="O34" s="1"/>
  <c r="G36" i="1" s="1"/>
  <c r="N33" i="6"/>
  <c r="I33"/>
  <c r="G33"/>
  <c r="O32"/>
  <c r="G34" i="1" s="1"/>
  <c r="O31" i="6"/>
  <c r="G33" i="1" s="1"/>
  <c r="O30" i="6"/>
  <c r="N29"/>
  <c r="M29"/>
  <c r="L29"/>
  <c r="K29"/>
  <c r="J29"/>
  <c r="I29"/>
  <c r="H29"/>
  <c r="G29"/>
  <c r="F29"/>
  <c r="E29"/>
  <c r="D29"/>
  <c r="C29"/>
  <c r="O29" s="1"/>
  <c r="G31" i="1" s="1"/>
  <c r="N28" i="6"/>
  <c r="M28"/>
  <c r="L28"/>
  <c r="K28"/>
  <c r="J28"/>
  <c r="I28"/>
  <c r="H28"/>
  <c r="G28"/>
  <c r="F28"/>
  <c r="E28"/>
  <c r="D28"/>
  <c r="C28"/>
  <c r="O28" s="1"/>
  <c r="G30" i="1" s="1"/>
  <c r="N27" i="6"/>
  <c r="M27"/>
  <c r="L27"/>
  <c r="K27"/>
  <c r="J27"/>
  <c r="I27"/>
  <c r="H27"/>
  <c r="G27"/>
  <c r="F27"/>
  <c r="E27"/>
  <c r="D27"/>
  <c r="C27"/>
  <c r="O27" s="1"/>
  <c r="G29" i="1" s="1"/>
  <c r="N26" i="6"/>
  <c r="M26"/>
  <c r="L26"/>
  <c r="K26"/>
  <c r="J26"/>
  <c r="I26"/>
  <c r="H26"/>
  <c r="G26"/>
  <c r="F26"/>
  <c r="E26"/>
  <c r="D26"/>
  <c r="C26"/>
  <c r="O26" s="1"/>
  <c r="G28" i="1" s="1"/>
  <c r="N25" i="6"/>
  <c r="M25"/>
  <c r="L25"/>
  <c r="K25"/>
  <c r="J25"/>
  <c r="I25"/>
  <c r="H25"/>
  <c r="G25"/>
  <c r="F25"/>
  <c r="E25"/>
  <c r="D25"/>
  <c r="C25"/>
  <c r="O25" s="1"/>
  <c r="G27" i="1" s="1"/>
  <c r="N24" i="6"/>
  <c r="M24"/>
  <c r="L24"/>
  <c r="K24"/>
  <c r="J24"/>
  <c r="I24"/>
  <c r="H24"/>
  <c r="G24"/>
  <c r="F24"/>
  <c r="E24"/>
  <c r="D24"/>
  <c r="C24"/>
  <c r="O24" s="1"/>
  <c r="G26" i="1" s="1"/>
  <c r="N23" i="6"/>
  <c r="M23"/>
  <c r="L23"/>
  <c r="K23"/>
  <c r="J23"/>
  <c r="I23"/>
  <c r="H23"/>
  <c r="G23"/>
  <c r="F23"/>
  <c r="E23"/>
  <c r="D23"/>
  <c r="C23"/>
  <c r="O23" s="1"/>
  <c r="G25" i="1" s="1"/>
  <c r="N22" i="6"/>
  <c r="M22"/>
  <c r="L22"/>
  <c r="K22"/>
  <c r="J22"/>
  <c r="I22"/>
  <c r="H22"/>
  <c r="G22"/>
  <c r="F22"/>
  <c r="E22"/>
  <c r="D22"/>
  <c r="C22"/>
  <c r="O22" s="1"/>
  <c r="G24" i="1" s="1"/>
  <c r="N21" i="6"/>
  <c r="M21"/>
  <c r="L21"/>
  <c r="K21"/>
  <c r="J21"/>
  <c r="I21"/>
  <c r="H21"/>
  <c r="G21"/>
  <c r="F21"/>
  <c r="E21"/>
  <c r="D21"/>
  <c r="C21"/>
  <c r="O21" s="1"/>
  <c r="G23" i="1" s="1"/>
  <c r="N20" i="6"/>
  <c r="M20"/>
  <c r="L20"/>
  <c r="K20"/>
  <c r="J20"/>
  <c r="I20"/>
  <c r="H20"/>
  <c r="G20"/>
  <c r="F20"/>
  <c r="E20"/>
  <c r="D20"/>
  <c r="C20"/>
  <c r="O20" s="1"/>
  <c r="G22" i="1" s="1"/>
  <c r="N19" i="6"/>
  <c r="M19"/>
  <c r="L19"/>
  <c r="I19"/>
  <c r="F19"/>
  <c r="E19"/>
  <c r="D19"/>
  <c r="C19"/>
  <c r="O19" s="1"/>
  <c r="G21" i="1" s="1"/>
  <c r="N18" i="6"/>
  <c r="M18"/>
  <c r="L18"/>
  <c r="K18"/>
  <c r="J18"/>
  <c r="I18"/>
  <c r="H18"/>
  <c r="G18"/>
  <c r="F18"/>
  <c r="E18"/>
  <c r="D18"/>
  <c r="C18"/>
  <c r="O18" s="1"/>
  <c r="G20" i="1" s="1"/>
  <c r="N17" i="6"/>
  <c r="N42" s="1"/>
  <c r="M17"/>
  <c r="M42" s="1"/>
  <c r="L17"/>
  <c r="K17"/>
  <c r="K42" s="1"/>
  <c r="J17"/>
  <c r="I17"/>
  <c r="I42" s="1"/>
  <c r="H17"/>
  <c r="G17"/>
  <c r="G42" s="1"/>
  <c r="F17"/>
  <c r="F42" s="1"/>
  <c r="E17"/>
  <c r="E42" s="1"/>
  <c r="D17"/>
  <c r="D42" s="1"/>
  <c r="C17"/>
  <c r="O17" s="1"/>
  <c r="I14"/>
  <c r="G14"/>
  <c r="F14"/>
  <c r="E14"/>
  <c r="D14"/>
  <c r="C14"/>
  <c r="O14" s="1"/>
  <c r="G16" i="1" s="1"/>
  <c r="O13" i="6"/>
  <c r="N12"/>
  <c r="M12"/>
  <c r="C12"/>
  <c r="O12" s="1"/>
  <c r="G14" i="1" s="1"/>
  <c r="L11" i="6"/>
  <c r="E11"/>
  <c r="C11"/>
  <c r="N10"/>
  <c r="M10"/>
  <c r="L10"/>
  <c r="K10"/>
  <c r="J10"/>
  <c r="I10"/>
  <c r="H10"/>
  <c r="G10"/>
  <c r="F10"/>
  <c r="E10"/>
  <c r="D10"/>
  <c r="C10"/>
  <c r="N9"/>
  <c r="N15" s="1"/>
  <c r="M9"/>
  <c r="M15" s="1"/>
  <c r="L9"/>
  <c r="L15" s="1"/>
  <c r="K9"/>
  <c r="K15" s="1"/>
  <c r="J9"/>
  <c r="J15" s="1"/>
  <c r="I9"/>
  <c r="I15" s="1"/>
  <c r="H9"/>
  <c r="H15" s="1"/>
  <c r="G9"/>
  <c r="F9"/>
  <c r="F15" s="1"/>
  <c r="E9"/>
  <c r="D9"/>
  <c r="D15" s="1"/>
  <c r="C9"/>
  <c r="C7"/>
  <c r="L41" i="5"/>
  <c r="I41"/>
  <c r="O41" s="1"/>
  <c r="F43" i="1" s="1"/>
  <c r="O40" i="5"/>
  <c r="O38"/>
  <c r="O37"/>
  <c r="G36"/>
  <c r="O36" s="1"/>
  <c r="L35"/>
  <c r="O35" s="1"/>
  <c r="F37" i="1" s="1"/>
  <c r="I34" i="5"/>
  <c r="O34" s="1"/>
  <c r="F36" i="1" s="1"/>
  <c r="E33" i="5"/>
  <c r="O33" s="1"/>
  <c r="F35" i="1" s="1"/>
  <c r="M32" i="5"/>
  <c r="F32"/>
  <c r="D32"/>
  <c r="C32"/>
  <c r="O31"/>
  <c r="O30"/>
  <c r="N29"/>
  <c r="M29"/>
  <c r="L29"/>
  <c r="K29"/>
  <c r="J29"/>
  <c r="I29"/>
  <c r="H29"/>
  <c r="G29"/>
  <c r="F29"/>
  <c r="E29"/>
  <c r="D29"/>
  <c r="C29"/>
  <c r="N28"/>
  <c r="M28"/>
  <c r="L28"/>
  <c r="K28"/>
  <c r="J28"/>
  <c r="I28"/>
  <c r="H28"/>
  <c r="G28"/>
  <c r="F28"/>
  <c r="E28"/>
  <c r="D28"/>
  <c r="C28"/>
  <c r="N27"/>
  <c r="M27"/>
  <c r="L27"/>
  <c r="K27"/>
  <c r="J27"/>
  <c r="I27"/>
  <c r="H27"/>
  <c r="F27"/>
  <c r="E27"/>
  <c r="D27"/>
  <c r="C27"/>
  <c r="N26"/>
  <c r="M26"/>
  <c r="L26"/>
  <c r="K26"/>
  <c r="J26"/>
  <c r="I26"/>
  <c r="H26"/>
  <c r="F26"/>
  <c r="E26"/>
  <c r="D26"/>
  <c r="O26" s="1"/>
  <c r="F28" i="1" s="1"/>
  <c r="C26" i="5"/>
  <c r="N25"/>
  <c r="M25"/>
  <c r="L25"/>
  <c r="K25"/>
  <c r="J25"/>
  <c r="I25"/>
  <c r="H25"/>
  <c r="G25"/>
  <c r="F25"/>
  <c r="E25"/>
  <c r="D25"/>
  <c r="C25"/>
  <c r="N24"/>
  <c r="M24"/>
  <c r="L24"/>
  <c r="K24"/>
  <c r="J24"/>
  <c r="I24"/>
  <c r="H24"/>
  <c r="G24"/>
  <c r="F24"/>
  <c r="E24"/>
  <c r="D24"/>
  <c r="C24"/>
  <c r="N23"/>
  <c r="M23"/>
  <c r="L23"/>
  <c r="K23"/>
  <c r="J23"/>
  <c r="I23"/>
  <c r="H23"/>
  <c r="G23"/>
  <c r="F23"/>
  <c r="E23"/>
  <c r="D23"/>
  <c r="C23"/>
  <c r="N22"/>
  <c r="M22"/>
  <c r="L22"/>
  <c r="K22"/>
  <c r="J22"/>
  <c r="I22"/>
  <c r="H22"/>
  <c r="G22"/>
  <c r="F22"/>
  <c r="E22"/>
  <c r="D22"/>
  <c r="C22"/>
  <c r="N21"/>
  <c r="M21"/>
  <c r="L21"/>
  <c r="K21"/>
  <c r="J21"/>
  <c r="I21"/>
  <c r="H21"/>
  <c r="G21"/>
  <c r="F21"/>
  <c r="E21"/>
  <c r="D21"/>
  <c r="C21"/>
  <c r="N20"/>
  <c r="M20"/>
  <c r="L20"/>
  <c r="K20"/>
  <c r="J20"/>
  <c r="I20"/>
  <c r="H20"/>
  <c r="G20"/>
  <c r="F20"/>
  <c r="E20"/>
  <c r="D20"/>
  <c r="C20"/>
  <c r="N19"/>
  <c r="M19"/>
  <c r="L19"/>
  <c r="K19"/>
  <c r="J19"/>
  <c r="I19"/>
  <c r="H19"/>
  <c r="G19"/>
  <c r="F19"/>
  <c r="E19"/>
  <c r="D19"/>
  <c r="C19"/>
  <c r="N18"/>
  <c r="M18"/>
  <c r="L18"/>
  <c r="K18"/>
  <c r="J18"/>
  <c r="I18"/>
  <c r="H18"/>
  <c r="G18"/>
  <c r="F18"/>
  <c r="E18"/>
  <c r="D18"/>
  <c r="C18"/>
  <c r="N17"/>
  <c r="N42" s="1"/>
  <c r="M17"/>
  <c r="L17"/>
  <c r="L42" s="1"/>
  <c r="K17"/>
  <c r="J17"/>
  <c r="J42" s="1"/>
  <c r="I17"/>
  <c r="H17"/>
  <c r="H42" s="1"/>
  <c r="G17"/>
  <c r="G42" s="1"/>
  <c r="F17"/>
  <c r="F42" s="1"/>
  <c r="E17"/>
  <c r="D17"/>
  <c r="D42" s="1"/>
  <c r="C17"/>
  <c r="N14"/>
  <c r="F14"/>
  <c r="E14"/>
  <c r="D14"/>
  <c r="C14"/>
  <c r="N13"/>
  <c r="L13"/>
  <c r="O13" s="1"/>
  <c r="F15" i="1" s="1"/>
  <c r="G12" i="5"/>
  <c r="F12"/>
  <c r="E12"/>
  <c r="D12"/>
  <c r="C12"/>
  <c r="L11"/>
  <c r="G11"/>
  <c r="F11"/>
  <c r="E11"/>
  <c r="D11"/>
  <c r="C11"/>
  <c r="L10"/>
  <c r="G10"/>
  <c r="F10"/>
  <c r="E10"/>
  <c r="D10"/>
  <c r="C10"/>
  <c r="N9"/>
  <c r="N15" s="1"/>
  <c r="M9"/>
  <c r="M15" s="1"/>
  <c r="L9"/>
  <c r="L15" s="1"/>
  <c r="K9"/>
  <c r="K15" s="1"/>
  <c r="J9"/>
  <c r="J15" s="1"/>
  <c r="I9"/>
  <c r="I15" s="1"/>
  <c r="H9"/>
  <c r="H15" s="1"/>
  <c r="G9"/>
  <c r="G15" s="1"/>
  <c r="F9"/>
  <c r="F15" s="1"/>
  <c r="E9"/>
  <c r="D9"/>
  <c r="D15" s="1"/>
  <c r="C9"/>
  <c r="C7"/>
  <c r="O41" i="4"/>
  <c r="O40"/>
  <c r="F39"/>
  <c r="E39"/>
  <c r="E38"/>
  <c r="D38"/>
  <c r="C38"/>
  <c r="O38" s="1"/>
  <c r="D37"/>
  <c r="O37" s="1"/>
  <c r="O36"/>
  <c r="N35"/>
  <c r="M35"/>
  <c r="O35" s="1"/>
  <c r="L35"/>
  <c r="O34"/>
  <c r="I34"/>
  <c r="I33"/>
  <c r="H33"/>
  <c r="O33" s="1"/>
  <c r="E32"/>
  <c r="O32" s="1"/>
  <c r="O31"/>
  <c r="M30"/>
  <c r="I30"/>
  <c r="O30" s="1"/>
  <c r="N29"/>
  <c r="M29"/>
  <c r="L29"/>
  <c r="K29"/>
  <c r="J29"/>
  <c r="I29"/>
  <c r="H29"/>
  <c r="G29"/>
  <c r="F29"/>
  <c r="E29"/>
  <c r="D29"/>
  <c r="C29"/>
  <c r="O29" s="1"/>
  <c r="N28"/>
  <c r="M28"/>
  <c r="L28"/>
  <c r="K28"/>
  <c r="J28"/>
  <c r="I28"/>
  <c r="H28"/>
  <c r="G28"/>
  <c r="F28"/>
  <c r="E28"/>
  <c r="D28"/>
  <c r="C28"/>
  <c r="O28" s="1"/>
  <c r="N27"/>
  <c r="M27"/>
  <c r="L27"/>
  <c r="K27"/>
  <c r="J27"/>
  <c r="I27"/>
  <c r="H27"/>
  <c r="G27"/>
  <c r="F27"/>
  <c r="E27"/>
  <c r="D27"/>
  <c r="C27"/>
  <c r="O27" s="1"/>
  <c r="N26"/>
  <c r="M26"/>
  <c r="L26"/>
  <c r="K26"/>
  <c r="J26"/>
  <c r="I26"/>
  <c r="H26"/>
  <c r="G26"/>
  <c r="F26"/>
  <c r="E26"/>
  <c r="D26"/>
  <c r="C26"/>
  <c r="O26" s="1"/>
  <c r="N25"/>
  <c r="M25"/>
  <c r="L25"/>
  <c r="K25"/>
  <c r="J25"/>
  <c r="I25"/>
  <c r="H25"/>
  <c r="G25"/>
  <c r="F25"/>
  <c r="E25"/>
  <c r="D25"/>
  <c r="C25"/>
  <c r="O25" s="1"/>
  <c r="N24"/>
  <c r="M24"/>
  <c r="L24"/>
  <c r="K24"/>
  <c r="J24"/>
  <c r="I24"/>
  <c r="H24"/>
  <c r="G24"/>
  <c r="F24"/>
  <c r="E24"/>
  <c r="D24"/>
  <c r="C24"/>
  <c r="O24" s="1"/>
  <c r="N23"/>
  <c r="M23"/>
  <c r="L23"/>
  <c r="K23"/>
  <c r="J23"/>
  <c r="I23"/>
  <c r="H23"/>
  <c r="G23"/>
  <c r="F23"/>
  <c r="E23"/>
  <c r="D23"/>
  <c r="C23"/>
  <c r="O23" s="1"/>
  <c r="N22"/>
  <c r="M22"/>
  <c r="L22"/>
  <c r="K22"/>
  <c r="J22"/>
  <c r="I22"/>
  <c r="H22"/>
  <c r="G22"/>
  <c r="F22"/>
  <c r="E22"/>
  <c r="D22"/>
  <c r="C22"/>
  <c r="O22" s="1"/>
  <c r="N21"/>
  <c r="M21"/>
  <c r="L21"/>
  <c r="K21"/>
  <c r="J21"/>
  <c r="I21"/>
  <c r="H21"/>
  <c r="G21"/>
  <c r="F21"/>
  <c r="E21"/>
  <c r="D21"/>
  <c r="C21"/>
  <c r="O21" s="1"/>
  <c r="N20"/>
  <c r="M20"/>
  <c r="L20"/>
  <c r="K20"/>
  <c r="J20"/>
  <c r="I20"/>
  <c r="H20"/>
  <c r="G20"/>
  <c r="F20"/>
  <c r="E20"/>
  <c r="D20"/>
  <c r="C20"/>
  <c r="O20" s="1"/>
  <c r="N19"/>
  <c r="M19"/>
  <c r="L19"/>
  <c r="K19"/>
  <c r="J19"/>
  <c r="I19"/>
  <c r="H19"/>
  <c r="G19"/>
  <c r="F19"/>
  <c r="E19"/>
  <c r="D19"/>
  <c r="C19"/>
  <c r="O19" s="1"/>
  <c r="N18"/>
  <c r="M18"/>
  <c r="M42" s="1"/>
  <c r="L18"/>
  <c r="K18"/>
  <c r="K42" s="1"/>
  <c r="J18"/>
  <c r="I18"/>
  <c r="I42" s="1"/>
  <c r="H18"/>
  <c r="G18"/>
  <c r="G42" s="1"/>
  <c r="F18"/>
  <c r="E18"/>
  <c r="E42" s="1"/>
  <c r="D18"/>
  <c r="C18"/>
  <c r="C42" s="1"/>
  <c r="N17"/>
  <c r="N42" s="1"/>
  <c r="M17"/>
  <c r="L17"/>
  <c r="L42" s="1"/>
  <c r="K17"/>
  <c r="J17"/>
  <c r="J42" s="1"/>
  <c r="I17"/>
  <c r="H17"/>
  <c r="H42" s="1"/>
  <c r="G17"/>
  <c r="F17"/>
  <c r="F42" s="1"/>
  <c r="E17"/>
  <c r="D17"/>
  <c r="D42" s="1"/>
  <c r="C17"/>
  <c r="O17" s="1"/>
  <c r="N14"/>
  <c r="K14"/>
  <c r="J14"/>
  <c r="I14"/>
  <c r="H14"/>
  <c r="G14"/>
  <c r="F14"/>
  <c r="E14"/>
  <c r="D14"/>
  <c r="C14"/>
  <c r="O14" s="1"/>
  <c r="O13"/>
  <c r="N12"/>
  <c r="M12"/>
  <c r="D12"/>
  <c r="C12"/>
  <c r="O12" s="1"/>
  <c r="N11"/>
  <c r="M11"/>
  <c r="I11"/>
  <c r="H11"/>
  <c r="G11"/>
  <c r="D11"/>
  <c r="O11" s="1"/>
  <c r="C11"/>
  <c r="N10"/>
  <c r="M10"/>
  <c r="L10"/>
  <c r="K10"/>
  <c r="I10"/>
  <c r="H10"/>
  <c r="G10"/>
  <c r="D10"/>
  <c r="O10" s="1"/>
  <c r="C10"/>
  <c r="N9"/>
  <c r="N15" s="1"/>
  <c r="M9"/>
  <c r="M15" s="1"/>
  <c r="L9"/>
  <c r="L15" s="1"/>
  <c r="K9"/>
  <c r="K15" s="1"/>
  <c r="J9"/>
  <c r="J15" s="1"/>
  <c r="I9"/>
  <c r="I15" s="1"/>
  <c r="H9"/>
  <c r="H15" s="1"/>
  <c r="G9"/>
  <c r="G15" s="1"/>
  <c r="F9"/>
  <c r="F15" s="1"/>
  <c r="E9"/>
  <c r="E15" s="1"/>
  <c r="D9"/>
  <c r="D15" s="1"/>
  <c r="C9"/>
  <c r="C15" s="1"/>
  <c r="O41" i="3"/>
  <c r="O40"/>
  <c r="O38"/>
  <c r="N37"/>
  <c r="M37"/>
  <c r="O37" s="1"/>
  <c r="O36"/>
  <c r="O35"/>
  <c r="M35"/>
  <c r="O34"/>
  <c r="L34"/>
  <c r="O33"/>
  <c r="J33"/>
  <c r="I32"/>
  <c r="C32"/>
  <c r="O32" s="1"/>
  <c r="D34" i="1" s="1"/>
  <c r="O31" i="3"/>
  <c r="L30"/>
  <c r="K30"/>
  <c r="O30" s="1"/>
  <c r="D32" i="1" s="1"/>
  <c r="E30" i="3"/>
  <c r="N29"/>
  <c r="M29"/>
  <c r="L29"/>
  <c r="K29"/>
  <c r="J29"/>
  <c r="I29"/>
  <c r="H29"/>
  <c r="G29"/>
  <c r="F29"/>
  <c r="E29"/>
  <c r="D29"/>
  <c r="C29"/>
  <c r="N28"/>
  <c r="M28"/>
  <c r="L28"/>
  <c r="K28"/>
  <c r="J28"/>
  <c r="I28"/>
  <c r="H28"/>
  <c r="G28"/>
  <c r="F28"/>
  <c r="N27"/>
  <c r="M27"/>
  <c r="L27"/>
  <c r="K27"/>
  <c r="J27"/>
  <c r="I27"/>
  <c r="H27"/>
  <c r="G27"/>
  <c r="F27"/>
  <c r="O27" s="1"/>
  <c r="D29" i="1" s="1"/>
  <c r="N26" i="3"/>
  <c r="M26"/>
  <c r="L26"/>
  <c r="K26"/>
  <c r="J26"/>
  <c r="I26"/>
  <c r="H26"/>
  <c r="G26"/>
  <c r="F26"/>
  <c r="E26"/>
  <c r="D26"/>
  <c r="C26"/>
  <c r="N25"/>
  <c r="M25"/>
  <c r="L25"/>
  <c r="K25"/>
  <c r="J25"/>
  <c r="I25"/>
  <c r="H25"/>
  <c r="G25"/>
  <c r="O25" s="1"/>
  <c r="F25"/>
  <c r="N24"/>
  <c r="M24"/>
  <c r="L24"/>
  <c r="K24"/>
  <c r="J24"/>
  <c r="I24"/>
  <c r="H24"/>
  <c r="G24"/>
  <c r="F24"/>
  <c r="C24"/>
  <c r="O24" s="1"/>
  <c r="D26" i="1" s="1"/>
  <c r="N23" i="3"/>
  <c r="M23"/>
  <c r="L23"/>
  <c r="K23"/>
  <c r="J23"/>
  <c r="I23"/>
  <c r="H23"/>
  <c r="G23"/>
  <c r="F23"/>
  <c r="E23"/>
  <c r="D23"/>
  <c r="C23"/>
  <c r="O23" s="1"/>
  <c r="D25" i="1" s="1"/>
  <c r="N22" i="3"/>
  <c r="M22"/>
  <c r="L22"/>
  <c r="K22"/>
  <c r="J22"/>
  <c r="I22"/>
  <c r="H22"/>
  <c r="G22"/>
  <c r="F22"/>
  <c r="E22"/>
  <c r="D22"/>
  <c r="C22"/>
  <c r="O22" s="1"/>
  <c r="D24" i="1" s="1"/>
  <c r="N21" i="3"/>
  <c r="M21"/>
  <c r="L21"/>
  <c r="K21"/>
  <c r="J21"/>
  <c r="I21"/>
  <c r="H21"/>
  <c r="G21"/>
  <c r="F21"/>
  <c r="E21"/>
  <c r="D21"/>
  <c r="C21"/>
  <c r="O21" s="1"/>
  <c r="D23" i="1" s="1"/>
  <c r="N20" i="3"/>
  <c r="M20"/>
  <c r="L20"/>
  <c r="K20"/>
  <c r="J20"/>
  <c r="I20"/>
  <c r="H20"/>
  <c r="G20"/>
  <c r="F20"/>
  <c r="E20"/>
  <c r="D20"/>
  <c r="C20"/>
  <c r="O20" s="1"/>
  <c r="D22" i="1" s="1"/>
  <c r="N19" i="3"/>
  <c r="M19"/>
  <c r="L19"/>
  <c r="K19"/>
  <c r="J19"/>
  <c r="I19"/>
  <c r="H19"/>
  <c r="G19"/>
  <c r="F19"/>
  <c r="O19" s="1"/>
  <c r="N18"/>
  <c r="M18"/>
  <c r="L18"/>
  <c r="K18"/>
  <c r="J18"/>
  <c r="I18"/>
  <c r="H18"/>
  <c r="G18"/>
  <c r="F18"/>
  <c r="E18"/>
  <c r="D18"/>
  <c r="C18"/>
  <c r="N17"/>
  <c r="N42" s="1"/>
  <c r="M17"/>
  <c r="M42" s="1"/>
  <c r="L17"/>
  <c r="L42" s="1"/>
  <c r="K17"/>
  <c r="K42" s="1"/>
  <c r="J17"/>
  <c r="J42" s="1"/>
  <c r="I17"/>
  <c r="I42" s="1"/>
  <c r="H17"/>
  <c r="H42" s="1"/>
  <c r="G17"/>
  <c r="G42" s="1"/>
  <c r="F17"/>
  <c r="F42" s="1"/>
  <c r="E17"/>
  <c r="D17"/>
  <c r="D42" s="1"/>
  <c r="C17"/>
  <c r="N15"/>
  <c r="L15"/>
  <c r="J15"/>
  <c r="F15"/>
  <c r="N14"/>
  <c r="M14"/>
  <c r="L14"/>
  <c r="K14"/>
  <c r="J14"/>
  <c r="I14"/>
  <c r="H14"/>
  <c r="G14"/>
  <c r="F14"/>
  <c r="E14"/>
  <c r="D14"/>
  <c r="C14"/>
  <c r="O13"/>
  <c r="N12"/>
  <c r="M12"/>
  <c r="O12" s="1"/>
  <c r="D14" i="1" s="1"/>
  <c r="C12" i="3"/>
  <c r="N11"/>
  <c r="M11"/>
  <c r="O11" s="1"/>
  <c r="L11"/>
  <c r="N10"/>
  <c r="M10"/>
  <c r="L10"/>
  <c r="K10"/>
  <c r="J10"/>
  <c r="H10"/>
  <c r="H15" s="1"/>
  <c r="F10"/>
  <c r="D10"/>
  <c r="C10"/>
  <c r="N9"/>
  <c r="M9"/>
  <c r="M15" s="1"/>
  <c r="L9"/>
  <c r="K9"/>
  <c r="K15" s="1"/>
  <c r="J9"/>
  <c r="I9"/>
  <c r="I15" s="1"/>
  <c r="H9"/>
  <c r="G9"/>
  <c r="G15" s="1"/>
  <c r="F9"/>
  <c r="E9"/>
  <c r="E15" s="1"/>
  <c r="D9"/>
  <c r="C9"/>
  <c r="C15" s="1"/>
  <c r="C7"/>
  <c r="E40" i="2"/>
  <c r="D40"/>
  <c r="G40" s="1"/>
  <c r="D38"/>
  <c r="G37"/>
  <c r="G36"/>
  <c r="G35"/>
  <c r="F34"/>
  <c r="G34" s="1"/>
  <c r="G33"/>
  <c r="G32"/>
  <c r="D31"/>
  <c r="C31"/>
  <c r="G31" s="1"/>
  <c r="G30"/>
  <c r="F29"/>
  <c r="E29"/>
  <c r="G29" s="1"/>
  <c r="D29"/>
  <c r="F28"/>
  <c r="E28"/>
  <c r="D28"/>
  <c r="C28"/>
  <c r="G28" s="1"/>
  <c r="F27"/>
  <c r="E27"/>
  <c r="D27"/>
  <c r="C27"/>
  <c r="G27" s="1"/>
  <c r="F26"/>
  <c r="E26"/>
  <c r="D26"/>
  <c r="C26"/>
  <c r="G26" s="1"/>
  <c r="F25"/>
  <c r="E25"/>
  <c r="D25"/>
  <c r="G25" s="1"/>
  <c r="F24"/>
  <c r="E24"/>
  <c r="D24"/>
  <c r="G24" s="1"/>
  <c r="F23"/>
  <c r="E23"/>
  <c r="D23"/>
  <c r="G23" s="1"/>
  <c r="F22"/>
  <c r="E22"/>
  <c r="D22"/>
  <c r="G22" s="1"/>
  <c r="F21"/>
  <c r="E21"/>
  <c r="D21"/>
  <c r="C21"/>
  <c r="G21" s="1"/>
  <c r="F20"/>
  <c r="E20"/>
  <c r="G20" s="1"/>
  <c r="D20"/>
  <c r="G19"/>
  <c r="F18"/>
  <c r="E18"/>
  <c r="D18"/>
  <c r="G18" s="1"/>
  <c r="F17"/>
  <c r="F41" s="1"/>
  <c r="E17"/>
  <c r="E41" s="1"/>
  <c r="D17"/>
  <c r="D41" s="1"/>
  <c r="C17"/>
  <c r="C41" s="1"/>
  <c r="F14"/>
  <c r="E14"/>
  <c r="D14"/>
  <c r="G14" s="1"/>
  <c r="G13"/>
  <c r="G12"/>
  <c r="F12"/>
  <c r="F11"/>
  <c r="E11"/>
  <c r="G11" s="1"/>
  <c r="F10"/>
  <c r="D10"/>
  <c r="G10" s="1"/>
  <c r="F9"/>
  <c r="F15" s="1"/>
  <c r="E9"/>
  <c r="E15" s="1"/>
  <c r="D9"/>
  <c r="D15" s="1"/>
  <c r="C9"/>
  <c r="C15" s="1"/>
  <c r="C7"/>
  <c r="C43" s="1"/>
  <c r="C9" i="1"/>
  <c r="I10"/>
  <c r="D8"/>
  <c r="E8" s="1"/>
  <c r="F8" s="1"/>
  <c r="G8" s="1"/>
  <c r="H8" s="1"/>
  <c r="O18" i="7" l="1"/>
  <c r="H20" i="1" s="1"/>
  <c r="O20" i="7"/>
  <c r="H22" i="1" s="1"/>
  <c r="O22" i="7"/>
  <c r="H24" i="1" s="1"/>
  <c r="O24" i="7"/>
  <c r="H26" i="1" s="1"/>
  <c r="O26" i="7"/>
  <c r="H28" i="1" s="1"/>
  <c r="O28" i="7"/>
  <c r="H30" i="1" s="1"/>
  <c r="O40" i="7"/>
  <c r="O41"/>
  <c r="O9"/>
  <c r="I40" i="1"/>
  <c r="C15" i="7"/>
  <c r="C44" s="1"/>
  <c r="O17"/>
  <c r="O42" s="1"/>
  <c r="C15" i="5"/>
  <c r="E15"/>
  <c r="O10"/>
  <c r="F12" i="1" s="1"/>
  <c r="O11" i="5"/>
  <c r="F13" i="1" s="1"/>
  <c r="O12" i="5"/>
  <c r="F14" i="1" s="1"/>
  <c r="O14" i="5"/>
  <c r="F16" i="1" s="1"/>
  <c r="C42" i="5"/>
  <c r="E42"/>
  <c r="I42"/>
  <c r="K42"/>
  <c r="M42"/>
  <c r="O18"/>
  <c r="F20" i="1" s="1"/>
  <c r="O19" i="5"/>
  <c r="F21" i="1" s="1"/>
  <c r="O20" i="5"/>
  <c r="F22" i="1" s="1"/>
  <c r="O21" i="5"/>
  <c r="F23" i="1" s="1"/>
  <c r="O22" i="5"/>
  <c r="F24" i="1" s="1"/>
  <c r="O23" i="5"/>
  <c r="F25" i="1" s="1"/>
  <c r="O24" i="5"/>
  <c r="F26" i="1" s="1"/>
  <c r="O25" i="5"/>
  <c r="F27" i="1" s="1"/>
  <c r="O27" i="5"/>
  <c r="F29" i="1" s="1"/>
  <c r="O28" i="5"/>
  <c r="F30" i="1" s="1"/>
  <c r="O29" i="5"/>
  <c r="F31" i="1" s="1"/>
  <c r="O32" i="5"/>
  <c r="F34" i="1" s="1"/>
  <c r="H21"/>
  <c r="H23"/>
  <c r="I23" s="1"/>
  <c r="H25"/>
  <c r="H27"/>
  <c r="H29"/>
  <c r="I29" s="1"/>
  <c r="H31"/>
  <c r="H42"/>
  <c r="H43"/>
  <c r="I43" s="1"/>
  <c r="I36"/>
  <c r="F33"/>
  <c r="G19"/>
  <c r="I34"/>
  <c r="C15" i="6"/>
  <c r="E15"/>
  <c r="G15"/>
  <c r="O10"/>
  <c r="G12" i="1" s="1"/>
  <c r="O11" i="6"/>
  <c r="G13" i="1" s="1"/>
  <c r="I13" s="1"/>
  <c r="H42" i="6"/>
  <c r="J42"/>
  <c r="L42"/>
  <c r="O33"/>
  <c r="G35" i="1" s="1"/>
  <c r="I35" s="1"/>
  <c r="I38"/>
  <c r="I42"/>
  <c r="I22"/>
  <c r="I24"/>
  <c r="I26"/>
  <c r="I32"/>
  <c r="G44"/>
  <c r="I15"/>
  <c r="I33"/>
  <c r="O28" i="3"/>
  <c r="D30" i="1" s="1"/>
  <c r="I41"/>
  <c r="C44"/>
  <c r="D15" i="3"/>
  <c r="O14"/>
  <c r="D16" i="1" s="1"/>
  <c r="C42" i="3"/>
  <c r="C44" s="1"/>
  <c r="E42"/>
  <c r="O18"/>
  <c r="D20" i="1" s="1"/>
  <c r="I20" s="1"/>
  <c r="O26" i="3"/>
  <c r="D28" i="1" s="1"/>
  <c r="I28" s="1"/>
  <c r="O29" i="3"/>
  <c r="D31" i="1" s="1"/>
  <c r="I31" s="1"/>
  <c r="I27"/>
  <c r="I37"/>
  <c r="I39"/>
  <c r="E44"/>
  <c r="I14"/>
  <c r="I16"/>
  <c r="C17"/>
  <c r="O9" i="6"/>
  <c r="C42"/>
  <c r="D7"/>
  <c r="C44" i="5"/>
  <c r="O17"/>
  <c r="O9"/>
  <c r="O9" i="4"/>
  <c r="O15" s="1"/>
  <c r="O18"/>
  <c r="O42" s="1"/>
  <c r="O9" i="3"/>
  <c r="O10"/>
  <c r="D12" i="1" s="1"/>
  <c r="I12" s="1"/>
  <c r="O17" i="3"/>
  <c r="D7"/>
  <c r="D7" i="2"/>
  <c r="G17"/>
  <c r="G41" s="1"/>
  <c r="G9"/>
  <c r="G15" s="1"/>
  <c r="D9" i="1" l="1"/>
  <c r="O15" i="7"/>
  <c r="H11" i="1"/>
  <c r="I25"/>
  <c r="I21"/>
  <c r="D7" i="7"/>
  <c r="O15" i="5"/>
  <c r="F11" i="1"/>
  <c r="F17" s="1"/>
  <c r="H19"/>
  <c r="H44" s="1"/>
  <c r="O42" i="5"/>
  <c r="F19" i="1"/>
  <c r="F44" s="1"/>
  <c r="H17"/>
  <c r="D7" i="5"/>
  <c r="I30" i="1"/>
  <c r="O15" i="6"/>
  <c r="G11" i="1"/>
  <c r="C44" i="6"/>
  <c r="G17" i="1"/>
  <c r="O42" i="6"/>
  <c r="C45" i="1"/>
  <c r="O42" i="3"/>
  <c r="D19" i="1"/>
  <c r="O15" i="3"/>
  <c r="D11" i="1"/>
  <c r="I11" s="1"/>
  <c r="I17" s="1"/>
  <c r="D44" i="6"/>
  <c r="E7"/>
  <c r="D44" i="3"/>
  <c r="E7"/>
  <c r="E7" i="2"/>
  <c r="D43"/>
  <c r="E7" i="7" l="1"/>
  <c r="D44"/>
  <c r="D44" i="5"/>
  <c r="E7"/>
  <c r="D17" i="1"/>
  <c r="I19"/>
  <c r="I44" s="1"/>
  <c r="D44"/>
  <c r="D45" s="1"/>
  <c r="E44" i="6"/>
  <c r="F7"/>
  <c r="E44" i="3"/>
  <c r="F7"/>
  <c r="E43" i="2"/>
  <c r="F7"/>
  <c r="F43" s="1"/>
  <c r="F7" i="7" l="1"/>
  <c r="E44"/>
  <c r="E44" i="5"/>
  <c r="F7"/>
  <c r="E9" i="1"/>
  <c r="F44" i="6"/>
  <c r="G7"/>
  <c r="F44" i="3"/>
  <c r="G7"/>
  <c r="G7" i="7" l="1"/>
  <c r="F44"/>
  <c r="G7" i="5"/>
  <c r="F44"/>
  <c r="F9" i="1"/>
  <c r="E45"/>
  <c r="G44" i="6"/>
  <c r="H7"/>
  <c r="G44" i="3"/>
  <c r="H7"/>
  <c r="H7" i="7" l="1"/>
  <c r="G44"/>
  <c r="G44" i="5"/>
  <c r="H7"/>
  <c r="F45" i="1"/>
  <c r="G9"/>
  <c r="H44" i="6"/>
  <c r="I7"/>
  <c r="H44" i="3"/>
  <c r="I7"/>
  <c r="I7" i="7" l="1"/>
  <c r="H44"/>
  <c r="H44" i="5"/>
  <c r="I7"/>
  <c r="H9" i="1"/>
  <c r="H45" s="1"/>
  <c r="G45"/>
  <c r="I44" i="6"/>
  <c r="J7"/>
  <c r="I44" i="3"/>
  <c r="J7"/>
  <c r="J7" i="7" l="1"/>
  <c r="I44"/>
  <c r="J7" i="5"/>
  <c r="I44"/>
  <c r="J44" i="6"/>
  <c r="K7"/>
  <c r="J44" i="3"/>
  <c r="K7"/>
  <c r="K7" i="7" l="1"/>
  <c r="J44"/>
  <c r="J44" i="5"/>
  <c r="K7"/>
  <c r="K44" i="6"/>
  <c r="L7"/>
  <c r="K44" i="3"/>
  <c r="L7"/>
  <c r="L7" i="7" l="1"/>
  <c r="K44"/>
  <c r="L7" i="5"/>
  <c r="K44"/>
  <c r="L44" i="6"/>
  <c r="M7"/>
  <c r="L44" i="3"/>
  <c r="M7"/>
  <c r="M7" i="7" l="1"/>
  <c r="L44"/>
  <c r="L44" i="5"/>
  <c r="M7"/>
  <c r="M44" i="6"/>
  <c r="N7"/>
  <c r="N44" s="1"/>
  <c r="M44" i="3"/>
  <c r="N7"/>
  <c r="N44" s="1"/>
  <c r="N7" i="7" l="1"/>
  <c r="N44" s="1"/>
  <c r="M44"/>
  <c r="M44" i="5"/>
  <c r="N7"/>
  <c r="N44" s="1"/>
  <c r="C7" i="4" l="1"/>
  <c r="D7" l="1"/>
  <c r="C44"/>
  <c r="D44" l="1"/>
  <c r="E7"/>
  <c r="F7" l="1"/>
  <c r="E44"/>
  <c r="G7" l="1"/>
  <c r="F44"/>
  <c r="G44" l="1"/>
  <c r="H7"/>
  <c r="H44" l="1"/>
  <c r="I7"/>
  <c r="J7" l="1"/>
  <c r="I44"/>
  <c r="K7" l="1"/>
  <c r="J44"/>
  <c r="L7" l="1"/>
  <c r="K44"/>
  <c r="M7" l="1"/>
  <c r="L44"/>
  <c r="N7" l="1"/>
  <c r="N44" s="1"/>
  <c r="M44"/>
</calcChain>
</file>

<file path=xl/sharedStrings.xml><?xml version="1.0" encoding="utf-8"?>
<sst xmlns="http://schemas.openxmlformats.org/spreadsheetml/2006/main" count="428" uniqueCount="77">
  <si>
    <t>MASJID IKHTIAR TAMALANREA JAYA</t>
  </si>
  <si>
    <t xml:space="preserve">KOMP. PERUMAHAN DOSEN UNHAS </t>
  </si>
  <si>
    <t>LAPORAN KEUANGAN</t>
  </si>
  <si>
    <t>TAHUN  2009</t>
  </si>
  <si>
    <t>NO</t>
  </si>
  <si>
    <t>URAIAN</t>
  </si>
  <si>
    <t>A</t>
  </si>
  <si>
    <t>SALDO AWAL</t>
  </si>
  <si>
    <t>B</t>
  </si>
  <si>
    <t>PENERIMAAN</t>
  </si>
  <si>
    <t>INFAQ JUM'AT</t>
  </si>
  <si>
    <t>INFAQ RUTIN WARGA</t>
  </si>
  <si>
    <t>PAN. RAMADHAN</t>
  </si>
  <si>
    <t>PAN. QURBAN</t>
  </si>
  <si>
    <t>PAN. MENARA</t>
  </si>
  <si>
    <t>LAIN-LAIN</t>
  </si>
  <si>
    <t>JUMLAH</t>
  </si>
  <si>
    <t>C</t>
  </si>
  <si>
    <t>PENGELUARAN</t>
  </si>
  <si>
    <t>PENGELUARAN RUTIN</t>
  </si>
  <si>
    <t>PENGAJIAN RUTIN</t>
  </si>
  <si>
    <t>PENGAJIAN FIQHI</t>
  </si>
  <si>
    <t>HONOR IMAM MASJID</t>
  </si>
  <si>
    <t>KEBERSIHAN DLM MASJID</t>
  </si>
  <si>
    <t>SANTUNAN K DUAFA</t>
  </si>
  <si>
    <t>BULLETIN</t>
  </si>
  <si>
    <t>RISMIT</t>
  </si>
  <si>
    <t>MT. ALKHAERAT</t>
  </si>
  <si>
    <t>URT MASJID *)</t>
  </si>
  <si>
    <t>ATK MASJID/F. COPY</t>
  </si>
  <si>
    <t>KONSUMSI RAPAT</t>
  </si>
  <si>
    <t>SUBSIDI PDA</t>
  </si>
  <si>
    <t>SEPTICK TANK/PAGAR</t>
  </si>
  <si>
    <t>PAN. ATAP</t>
  </si>
  <si>
    <t>PERAWATAN TAMAN</t>
  </si>
  <si>
    <t>GENSET</t>
  </si>
  <si>
    <t>PAN. TAMAN/JALAN</t>
  </si>
  <si>
    <t>PAN. TANGGA</t>
  </si>
  <si>
    <t>KIPAS ANGIN</t>
  </si>
  <si>
    <t>KBERSIHAN LING. MASJID</t>
  </si>
  <si>
    <t>SALDO AKHIR</t>
  </si>
  <si>
    <t>T A H UN</t>
  </si>
  <si>
    <t>20 SEPTEMBER 2005 S/D 4 SEPTEMBER 2010</t>
  </si>
  <si>
    <t>TAHUN 2005</t>
  </si>
  <si>
    <t>BULAN</t>
  </si>
  <si>
    <t>SEPTEMBER</t>
  </si>
  <si>
    <t>OKTOBER</t>
  </si>
  <si>
    <t>NOPEMBER</t>
  </si>
  <si>
    <t>DESEMBER</t>
  </si>
  <si>
    <t>PAN. TAMAN</t>
  </si>
  <si>
    <t>YAYASAN R. ILMI</t>
  </si>
  <si>
    <t>TAHUN 2006</t>
  </si>
  <si>
    <t>B U L A N</t>
  </si>
  <si>
    <t>JANUARI</t>
  </si>
  <si>
    <t>PEBERUARI</t>
  </si>
  <si>
    <t>MARET</t>
  </si>
  <si>
    <t>APRIL</t>
  </si>
  <si>
    <t>MEI</t>
  </si>
  <si>
    <t>JUNI</t>
  </si>
  <si>
    <t>JULI</t>
  </si>
  <si>
    <t>AGUSTUS</t>
  </si>
  <si>
    <t>SEPTICK TANK</t>
  </si>
  <si>
    <t>TAHUN  2007</t>
  </si>
  <si>
    <t>RENOV. PLAFON</t>
  </si>
  <si>
    <t>MAKASSAR, 1  JANUARI   2008</t>
  </si>
  <si>
    <t>PENGURUS</t>
  </si>
  <si>
    <t>KETUA    :</t>
  </si>
  <si>
    <t>BENDAHARA :</t>
  </si>
  <si>
    <t>H. SUDIRMAN</t>
  </si>
  <si>
    <t>ISMAIL H. LAIJE</t>
  </si>
  <si>
    <t>TAHUN  2008</t>
  </si>
  <si>
    <t>MAKASSAR, 1  JANUARI   2009</t>
  </si>
  <si>
    <t>TAHUN  2010</t>
  </si>
  <si>
    <t>PENGECATAN PAGAR</t>
  </si>
  <si>
    <t>BIAYA BANK</t>
  </si>
  <si>
    <t>MAKASSAR, 4 SEPTEMBER   2010</t>
  </si>
  <si>
    <t>MAKASSAR, 20 SEPTEMBER  2010</t>
  </si>
</sst>
</file>

<file path=xl/styles.xml><?xml version="1.0" encoding="utf-8"?>
<styleSheet xmlns="http://schemas.openxmlformats.org/spreadsheetml/2006/main">
  <numFmts count="2">
    <numFmt numFmtId="164" formatCode="[$-409]mmm\-yy;@"/>
    <numFmt numFmtId="165" formatCode="#,##0;[Red]#,##0"/>
  </numFmts>
  <fonts count="11">
    <font>
      <sz val="11"/>
      <color theme="1"/>
      <name val="Calibri"/>
      <family val="2"/>
      <charset val="178"/>
      <scheme val="minor"/>
    </font>
    <font>
      <sz val="14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4"/>
      <name val="Arial"/>
      <family val="2"/>
    </font>
    <font>
      <b/>
      <u/>
      <sz val="10"/>
      <name val="Arial"/>
      <family val="2"/>
    </font>
    <font>
      <sz val="10"/>
      <color theme="1"/>
      <name val="Calibri"/>
      <family val="2"/>
      <charset val="178"/>
      <scheme val="minor"/>
    </font>
    <font>
      <b/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charset val="178"/>
      <scheme val="minor"/>
    </font>
    <font>
      <b/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3" fontId="0" fillId="0" borderId="0" xfId="0" applyNumberFormat="1"/>
    <xf numFmtId="0" fontId="4" fillId="0" borderId="0" xfId="0" applyFont="1"/>
    <xf numFmtId="16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/>
    <xf numFmtId="165" fontId="0" fillId="0" borderId="1" xfId="0" applyNumberFormat="1" applyBorder="1"/>
    <xf numFmtId="165" fontId="0" fillId="0" borderId="0" xfId="0" applyNumberFormat="1"/>
    <xf numFmtId="165" fontId="0" fillId="0" borderId="14" xfId="0" applyNumberFormat="1" applyBorder="1"/>
    <xf numFmtId="165" fontId="0" fillId="0" borderId="13" xfId="0" applyNumberFormat="1" applyBorder="1"/>
    <xf numFmtId="0" fontId="5" fillId="0" borderId="0" xfId="0" applyFont="1"/>
    <xf numFmtId="0" fontId="6" fillId="0" borderId="0" xfId="0" applyFont="1"/>
    <xf numFmtId="0" fontId="7" fillId="0" borderId="1" xfId="0" applyFont="1" applyBorder="1"/>
    <xf numFmtId="0" fontId="9" fillId="0" borderId="1" xfId="0" applyFont="1" applyBorder="1"/>
    <xf numFmtId="0" fontId="9" fillId="0" borderId="2" xfId="0" applyFont="1" applyBorder="1"/>
    <xf numFmtId="3" fontId="9" fillId="0" borderId="3" xfId="0" applyNumberFormat="1" applyFont="1" applyBorder="1"/>
    <xf numFmtId="3" fontId="9" fillId="0" borderId="4" xfId="0" applyNumberFormat="1" applyFont="1" applyBorder="1"/>
    <xf numFmtId="0" fontId="9" fillId="0" borderId="5" xfId="0" applyFont="1" applyBorder="1"/>
    <xf numFmtId="3" fontId="9" fillId="0" borderId="6" xfId="0" applyNumberFormat="1" applyFont="1" applyBorder="1"/>
    <xf numFmtId="3" fontId="9" fillId="0" borderId="7" xfId="0" applyNumberFormat="1" applyFont="1" applyBorder="1"/>
    <xf numFmtId="0" fontId="9" fillId="0" borderId="8" xfId="0" applyFont="1" applyBorder="1"/>
    <xf numFmtId="3" fontId="9" fillId="0" borderId="1" xfId="0" applyNumberFormat="1" applyFont="1" applyBorder="1"/>
    <xf numFmtId="0" fontId="9" fillId="0" borderId="11" xfId="0" applyFont="1" applyBorder="1"/>
    <xf numFmtId="3" fontId="9" fillId="0" borderId="0" xfId="0" applyNumberFormat="1" applyFont="1"/>
    <xf numFmtId="0" fontId="9" fillId="0" borderId="15" xfId="0" applyFont="1" applyBorder="1"/>
    <xf numFmtId="3" fontId="9" fillId="0" borderId="2" xfId="0" applyNumberFormat="1" applyFont="1" applyBorder="1"/>
    <xf numFmtId="0" fontId="9" fillId="0" borderId="16" xfId="0" applyFont="1" applyBorder="1"/>
    <xf numFmtId="3" fontId="9" fillId="0" borderId="5" xfId="0" applyNumberFormat="1" applyFont="1" applyBorder="1"/>
    <xf numFmtId="0" fontId="9" fillId="0" borderId="17" xfId="0" applyFont="1" applyBorder="1"/>
    <xf numFmtId="3" fontId="9" fillId="0" borderId="8" xfId="0" applyNumberFormat="1" applyFont="1" applyBorder="1"/>
    <xf numFmtId="3" fontId="9" fillId="0" borderId="9" xfId="0" applyNumberFormat="1" applyFont="1" applyBorder="1"/>
    <xf numFmtId="3" fontId="9" fillId="0" borderId="10" xfId="0" applyNumberFormat="1" applyFont="1" applyBorder="1"/>
    <xf numFmtId="3" fontId="10" fillId="0" borderId="6" xfId="0" applyNumberFormat="1" applyFont="1" applyBorder="1"/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EU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KEU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KEU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6JU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KEU200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KEU0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KEU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905"/>
      <sheetName val="1005"/>
      <sheetName val="1105"/>
      <sheetName val="1205"/>
      <sheetName val="sum05"/>
    </sheetNames>
    <sheetDataSet>
      <sheetData sheetId="0">
        <row r="9">
          <cell r="F9">
            <v>6513000</v>
          </cell>
        </row>
        <row r="12">
          <cell r="H12">
            <v>628600</v>
          </cell>
        </row>
        <row r="20">
          <cell r="H20">
            <v>300000</v>
          </cell>
        </row>
        <row r="24">
          <cell r="H24">
            <v>100000</v>
          </cell>
        </row>
        <row r="29">
          <cell r="H29">
            <v>795200</v>
          </cell>
        </row>
        <row r="30">
          <cell r="H30">
            <v>62000</v>
          </cell>
        </row>
        <row r="31">
          <cell r="H31">
            <v>77000</v>
          </cell>
        </row>
        <row r="34">
          <cell r="H34">
            <v>1420000</v>
          </cell>
        </row>
      </sheetData>
      <sheetData sheetId="1">
        <row r="12">
          <cell r="H12">
            <v>1546700</v>
          </cell>
        </row>
        <row r="13">
          <cell r="H13">
            <v>2450000</v>
          </cell>
        </row>
        <row r="15">
          <cell r="H15">
            <v>150000</v>
          </cell>
        </row>
        <row r="16">
          <cell r="H16">
            <v>5443600</v>
          </cell>
        </row>
        <row r="20">
          <cell r="H20">
            <v>400000</v>
          </cell>
        </row>
        <row r="21">
          <cell r="H21">
            <v>150000</v>
          </cell>
        </row>
        <row r="22">
          <cell r="H22">
            <v>828400</v>
          </cell>
        </row>
        <row r="23">
          <cell r="H23">
            <v>1000000</v>
          </cell>
        </row>
        <row r="24">
          <cell r="H24">
            <v>500000</v>
          </cell>
        </row>
        <row r="25">
          <cell r="H25">
            <v>200000</v>
          </cell>
        </row>
        <row r="26">
          <cell r="H26">
            <v>160000</v>
          </cell>
        </row>
        <row r="27">
          <cell r="H27">
            <v>12500</v>
          </cell>
        </row>
        <row r="28">
          <cell r="H28">
            <v>0</v>
          </cell>
        </row>
        <row r="29">
          <cell r="H29">
            <v>1427900</v>
          </cell>
        </row>
        <row r="30">
          <cell r="H30">
            <v>140300</v>
          </cell>
        </row>
        <row r="31">
          <cell r="H31">
            <v>27000</v>
          </cell>
        </row>
        <row r="32">
          <cell r="H32">
            <v>560000</v>
          </cell>
        </row>
        <row r="33">
          <cell r="H33">
            <v>320000</v>
          </cell>
        </row>
        <row r="34">
          <cell r="H34">
            <v>7250000</v>
          </cell>
        </row>
        <row r="37">
          <cell r="H37">
            <v>1000000</v>
          </cell>
        </row>
      </sheetData>
      <sheetData sheetId="2">
        <row r="12">
          <cell r="H12">
            <v>1620100</v>
          </cell>
        </row>
        <row r="16">
          <cell r="H16">
            <v>8577700</v>
          </cell>
        </row>
        <row r="18">
          <cell r="H18">
            <v>640000</v>
          </cell>
        </row>
        <row r="22">
          <cell r="H22">
            <v>300000</v>
          </cell>
        </row>
        <row r="23">
          <cell r="H23">
            <v>100000</v>
          </cell>
        </row>
        <row r="25">
          <cell r="H25">
            <v>1000000</v>
          </cell>
        </row>
        <row r="26">
          <cell r="H26">
            <v>760000</v>
          </cell>
        </row>
        <row r="27">
          <cell r="H27">
            <v>270000</v>
          </cell>
        </row>
        <row r="28">
          <cell r="H28">
            <v>160000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542500</v>
          </cell>
        </row>
        <row r="32">
          <cell r="H32">
            <v>60500</v>
          </cell>
        </row>
        <row r="33">
          <cell r="H33">
            <v>81500</v>
          </cell>
        </row>
        <row r="34">
          <cell r="H34">
            <v>682500</v>
          </cell>
        </row>
        <row r="39">
          <cell r="H39">
            <v>500000</v>
          </cell>
        </row>
      </sheetData>
      <sheetData sheetId="3">
        <row r="12">
          <cell r="H12">
            <v>1815200</v>
          </cell>
        </row>
        <row r="13">
          <cell r="H13">
            <v>4913000</v>
          </cell>
        </row>
        <row r="14">
          <cell r="H14">
            <v>1500000</v>
          </cell>
        </row>
        <row r="15">
          <cell r="H15">
            <v>0</v>
          </cell>
        </row>
        <row r="16">
          <cell r="H16">
            <v>415000</v>
          </cell>
        </row>
        <row r="20">
          <cell r="H20">
            <v>500000</v>
          </cell>
        </row>
        <row r="21">
          <cell r="H21">
            <v>200000</v>
          </cell>
        </row>
        <row r="23">
          <cell r="H23">
            <v>1000000</v>
          </cell>
        </row>
        <row r="24">
          <cell r="H24">
            <v>1150000</v>
          </cell>
        </row>
        <row r="25">
          <cell r="H25">
            <v>200000</v>
          </cell>
        </row>
        <row r="26">
          <cell r="H26">
            <v>160000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950000</v>
          </cell>
        </row>
        <row r="30">
          <cell r="H30">
            <v>14400</v>
          </cell>
        </row>
        <row r="31">
          <cell r="H31">
            <v>62000</v>
          </cell>
        </row>
        <row r="32">
          <cell r="H32">
            <v>707500</v>
          </cell>
        </row>
        <row r="37">
          <cell r="H37">
            <v>1500000</v>
          </cell>
        </row>
      </sheetData>
      <sheetData sheetId="4">
        <row r="7">
          <cell r="C7">
            <v>6513000</v>
          </cell>
        </row>
        <row r="43">
          <cell r="F43">
            <v>8581700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LANK"/>
      <sheetName val="0109"/>
      <sheetName val="0209"/>
      <sheetName val="0309"/>
      <sheetName val="0409"/>
      <sheetName val="0509"/>
      <sheetName val="0609"/>
      <sheetName val="0709"/>
      <sheetName val="0809"/>
      <sheetName val="0909"/>
      <sheetName val="1009"/>
      <sheetName val="1109"/>
      <sheetName val="1209"/>
      <sheetName val="SUM09"/>
    </sheetNames>
    <sheetDataSet>
      <sheetData sheetId="0" refreshError="1"/>
      <sheetData sheetId="1" refreshError="1">
        <row r="12">
          <cell r="H12">
            <v>3133000</v>
          </cell>
        </row>
        <row r="13">
          <cell r="H13">
            <v>22876800</v>
          </cell>
        </row>
        <row r="14">
          <cell r="H14">
            <v>29682</v>
          </cell>
        </row>
        <row r="15">
          <cell r="H15">
            <v>7000000</v>
          </cell>
        </row>
        <row r="16">
          <cell r="H16">
            <v>0</v>
          </cell>
        </row>
        <row r="21">
          <cell r="H21">
            <v>600000</v>
          </cell>
        </row>
        <row r="22">
          <cell r="H22">
            <v>600000</v>
          </cell>
        </row>
        <row r="23">
          <cell r="H23">
            <v>0</v>
          </cell>
        </row>
        <row r="24">
          <cell r="H24">
            <v>1500000</v>
          </cell>
        </row>
        <row r="25">
          <cell r="H25">
            <v>0</v>
          </cell>
        </row>
        <row r="26">
          <cell r="H26">
            <v>300000</v>
          </cell>
        </row>
        <row r="27">
          <cell r="H27">
            <v>200000</v>
          </cell>
        </row>
        <row r="28">
          <cell r="H28">
            <v>50000</v>
          </cell>
        </row>
        <row r="29">
          <cell r="H29">
            <v>100000</v>
          </cell>
        </row>
        <row r="30">
          <cell r="H30">
            <v>2900000</v>
          </cell>
        </row>
        <row r="31">
          <cell r="H31">
            <v>0</v>
          </cell>
        </row>
        <row r="32">
          <cell r="H32">
            <v>433700</v>
          </cell>
        </row>
        <row r="33">
          <cell r="H33">
            <v>511500</v>
          </cell>
        </row>
        <row r="34">
          <cell r="H34">
            <v>167936</v>
          </cell>
        </row>
        <row r="35">
          <cell r="H35">
            <v>500000</v>
          </cell>
        </row>
      </sheetData>
      <sheetData sheetId="2" refreshError="1">
        <row r="12">
          <cell r="H12">
            <v>2426000</v>
          </cell>
        </row>
        <row r="13">
          <cell r="H13">
            <v>2840850</v>
          </cell>
        </row>
        <row r="14">
          <cell r="H14">
            <v>370000</v>
          </cell>
        </row>
        <row r="15">
          <cell r="H15">
            <v>22586</v>
          </cell>
        </row>
        <row r="22">
          <cell r="H22">
            <v>800000</v>
          </cell>
        </row>
        <row r="23">
          <cell r="H23">
            <v>600000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200000</v>
          </cell>
        </row>
        <row r="28">
          <cell r="H28">
            <v>100000</v>
          </cell>
        </row>
        <row r="29">
          <cell r="H29">
            <v>50000</v>
          </cell>
        </row>
        <row r="30">
          <cell r="H30">
            <v>100000</v>
          </cell>
        </row>
        <row r="31">
          <cell r="H31">
            <v>860000</v>
          </cell>
        </row>
        <row r="34">
          <cell r="H34">
            <v>860000</v>
          </cell>
        </row>
        <row r="35">
          <cell r="H35">
            <v>35517</v>
          </cell>
        </row>
      </sheetData>
      <sheetData sheetId="3" refreshError="1">
        <row r="12">
          <cell r="H12">
            <v>3474500</v>
          </cell>
        </row>
        <row r="13">
          <cell r="H13">
            <v>2800000</v>
          </cell>
        </row>
        <row r="15">
          <cell r="H15">
            <v>20489</v>
          </cell>
        </row>
        <row r="22">
          <cell r="H22">
            <v>800000</v>
          </cell>
        </row>
        <row r="23">
          <cell r="H23">
            <v>300000</v>
          </cell>
        </row>
        <row r="24">
          <cell r="H24">
            <v>0</v>
          </cell>
        </row>
        <row r="25">
          <cell r="H25">
            <v>3000000</v>
          </cell>
        </row>
        <row r="26">
          <cell r="H26">
            <v>1750000</v>
          </cell>
        </row>
        <row r="27">
          <cell r="H27">
            <v>200000</v>
          </cell>
        </row>
        <row r="28">
          <cell r="H28">
            <v>100000</v>
          </cell>
        </row>
        <row r="29">
          <cell r="H29">
            <v>50000</v>
          </cell>
        </row>
        <row r="30">
          <cell r="H30">
            <v>100000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465000</v>
          </cell>
        </row>
        <row r="35">
          <cell r="H35">
            <v>40097</v>
          </cell>
        </row>
        <row r="36">
          <cell r="H36">
            <v>135000</v>
          </cell>
        </row>
      </sheetData>
      <sheetData sheetId="4" refreshError="1">
        <row r="12">
          <cell r="H12">
            <v>4447000</v>
          </cell>
        </row>
        <row r="13">
          <cell r="H13">
            <v>3900000</v>
          </cell>
        </row>
        <row r="18">
          <cell r="H18">
            <v>22598</v>
          </cell>
        </row>
        <row r="22">
          <cell r="H22">
            <v>800000</v>
          </cell>
        </row>
        <row r="23">
          <cell r="H23">
            <v>600000</v>
          </cell>
        </row>
        <row r="24">
          <cell r="H24">
            <v>0</v>
          </cell>
        </row>
        <row r="25">
          <cell r="H25">
            <v>1500000</v>
          </cell>
        </row>
        <row r="26">
          <cell r="H26">
            <v>700000</v>
          </cell>
        </row>
        <row r="27">
          <cell r="H27">
            <v>200000</v>
          </cell>
        </row>
        <row r="28">
          <cell r="H28">
            <v>100000</v>
          </cell>
        </row>
        <row r="29">
          <cell r="H29">
            <v>250000</v>
          </cell>
        </row>
        <row r="30">
          <cell r="H30">
            <v>370000</v>
          </cell>
        </row>
        <row r="31">
          <cell r="H31">
            <v>0</v>
          </cell>
        </row>
        <row r="32">
          <cell r="H32">
            <v>50000</v>
          </cell>
        </row>
        <row r="33">
          <cell r="H33">
            <v>0</v>
          </cell>
        </row>
        <row r="34">
          <cell r="H34">
            <v>135000</v>
          </cell>
        </row>
        <row r="35">
          <cell r="H35">
            <v>45459</v>
          </cell>
        </row>
      </sheetData>
      <sheetData sheetId="5" refreshError="1">
        <row r="12">
          <cell r="H12">
            <v>4578000</v>
          </cell>
        </row>
        <row r="13">
          <cell r="H13">
            <v>2900000</v>
          </cell>
        </row>
        <row r="14">
          <cell r="H14">
            <v>265000</v>
          </cell>
        </row>
        <row r="22">
          <cell r="H22">
            <v>800000</v>
          </cell>
        </row>
        <row r="23">
          <cell r="H23">
            <v>750000</v>
          </cell>
        </row>
        <row r="25">
          <cell r="H25">
            <v>1500000</v>
          </cell>
        </row>
        <row r="26">
          <cell r="H26">
            <v>750000</v>
          </cell>
        </row>
        <row r="27">
          <cell r="H27">
            <v>200000</v>
          </cell>
        </row>
        <row r="28">
          <cell r="H28">
            <v>100000</v>
          </cell>
        </row>
        <row r="29">
          <cell r="H29">
            <v>50000</v>
          </cell>
        </row>
        <row r="30">
          <cell r="H30">
            <v>100000</v>
          </cell>
        </row>
        <row r="31">
          <cell r="H31">
            <v>882000</v>
          </cell>
        </row>
        <row r="32">
          <cell r="H32">
            <v>150000</v>
          </cell>
        </row>
        <row r="33">
          <cell r="H33">
            <v>620000</v>
          </cell>
        </row>
        <row r="34">
          <cell r="H34">
            <v>850000</v>
          </cell>
        </row>
        <row r="36">
          <cell r="H36">
            <v>500000</v>
          </cell>
        </row>
      </sheetData>
      <sheetData sheetId="6" refreshError="1">
        <row r="12">
          <cell r="H12">
            <v>4177000</v>
          </cell>
        </row>
        <row r="13">
          <cell r="H13">
            <v>4900000</v>
          </cell>
        </row>
        <row r="22">
          <cell r="H22">
            <v>1000000</v>
          </cell>
        </row>
        <row r="23">
          <cell r="H23">
            <v>600000</v>
          </cell>
        </row>
        <row r="25">
          <cell r="H25">
            <v>1500000</v>
          </cell>
        </row>
        <row r="26">
          <cell r="H26">
            <v>750000</v>
          </cell>
        </row>
        <row r="27">
          <cell r="H27">
            <v>200000</v>
          </cell>
        </row>
        <row r="28">
          <cell r="H28">
            <v>100000</v>
          </cell>
        </row>
        <row r="29">
          <cell r="H29">
            <v>50000</v>
          </cell>
        </row>
        <row r="30">
          <cell r="H30">
            <v>100000</v>
          </cell>
        </row>
        <row r="31">
          <cell r="H31">
            <v>600000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166000</v>
          </cell>
        </row>
        <row r="36">
          <cell r="H36">
            <v>225000</v>
          </cell>
        </row>
      </sheetData>
      <sheetData sheetId="7" refreshError="1">
        <row r="12">
          <cell r="H12">
            <v>5696000</v>
          </cell>
        </row>
        <row r="13">
          <cell r="H13">
            <v>3150000</v>
          </cell>
        </row>
        <row r="14">
          <cell r="H14">
            <v>513750</v>
          </cell>
        </row>
        <row r="21">
          <cell r="H21">
            <v>1250000</v>
          </cell>
        </row>
        <row r="22">
          <cell r="H22">
            <v>1000000</v>
          </cell>
        </row>
        <row r="23">
          <cell r="H23">
            <v>0</v>
          </cell>
        </row>
        <row r="24">
          <cell r="H24">
            <v>1500000</v>
          </cell>
        </row>
        <row r="25">
          <cell r="H25">
            <v>750000</v>
          </cell>
        </row>
        <row r="26">
          <cell r="H26">
            <v>200000</v>
          </cell>
        </row>
        <row r="27">
          <cell r="H27">
            <v>100000</v>
          </cell>
        </row>
        <row r="28">
          <cell r="H28">
            <v>50000</v>
          </cell>
        </row>
        <row r="29">
          <cell r="H29">
            <v>100000</v>
          </cell>
        </row>
        <row r="30">
          <cell r="H30">
            <v>280000</v>
          </cell>
        </row>
        <row r="31">
          <cell r="H31">
            <v>0</v>
          </cell>
        </row>
        <row r="32">
          <cell r="H32">
            <v>381000</v>
          </cell>
        </row>
        <row r="33">
          <cell r="H33">
            <v>544000</v>
          </cell>
        </row>
        <row r="34">
          <cell r="H34">
            <v>33750</v>
          </cell>
        </row>
        <row r="35">
          <cell r="H35">
            <v>2000000</v>
          </cell>
        </row>
        <row r="36">
          <cell r="H36">
            <v>500000</v>
          </cell>
        </row>
      </sheetData>
      <sheetData sheetId="8" refreshError="1">
        <row r="12">
          <cell r="H12">
            <v>4833500</v>
          </cell>
        </row>
        <row r="13">
          <cell r="H13">
            <v>2900000</v>
          </cell>
        </row>
        <row r="21">
          <cell r="H21">
            <v>1000000</v>
          </cell>
        </row>
        <row r="22">
          <cell r="H22">
            <v>600000</v>
          </cell>
        </row>
        <row r="24">
          <cell r="H24">
            <v>1500000</v>
          </cell>
        </row>
        <row r="25">
          <cell r="H25">
            <v>750000</v>
          </cell>
        </row>
        <row r="26">
          <cell r="H26">
            <v>200000</v>
          </cell>
        </row>
        <row r="27">
          <cell r="H27">
            <v>100000</v>
          </cell>
        </row>
        <row r="28">
          <cell r="H28">
            <v>50000</v>
          </cell>
        </row>
        <row r="29">
          <cell r="H29">
            <v>100000</v>
          </cell>
        </row>
        <row r="30">
          <cell r="H30">
            <v>1080000</v>
          </cell>
        </row>
        <row r="31">
          <cell r="H31">
            <v>50000</v>
          </cell>
        </row>
        <row r="32">
          <cell r="H32">
            <v>0</v>
          </cell>
        </row>
        <row r="33">
          <cell r="H33">
            <v>417500</v>
          </cell>
        </row>
        <row r="35">
          <cell r="H35">
            <v>220000</v>
          </cell>
        </row>
        <row r="36">
          <cell r="H36">
            <v>1570600</v>
          </cell>
        </row>
        <row r="37">
          <cell r="H37">
            <v>540000</v>
          </cell>
        </row>
      </sheetData>
      <sheetData sheetId="9" refreshError="1">
        <row r="12">
          <cell r="H12">
            <v>5123000</v>
          </cell>
        </row>
        <row r="13">
          <cell r="H13">
            <v>3100000</v>
          </cell>
        </row>
        <row r="21">
          <cell r="H21">
            <v>1100000</v>
          </cell>
        </row>
        <row r="22">
          <cell r="H22">
            <v>700000</v>
          </cell>
        </row>
        <row r="24">
          <cell r="H24">
            <v>1500000</v>
          </cell>
        </row>
        <row r="25">
          <cell r="H25">
            <v>1500000</v>
          </cell>
        </row>
        <row r="26">
          <cell r="H26">
            <v>200000</v>
          </cell>
        </row>
        <row r="27">
          <cell r="H27">
            <v>100000</v>
          </cell>
        </row>
        <row r="28">
          <cell r="H28">
            <v>150000</v>
          </cell>
        </row>
        <row r="29">
          <cell r="H29">
            <v>0</v>
          </cell>
        </row>
        <row r="30">
          <cell r="H30">
            <v>1564850</v>
          </cell>
        </row>
        <row r="31">
          <cell r="H31">
            <v>142500</v>
          </cell>
        </row>
        <row r="32">
          <cell r="H32">
            <v>0</v>
          </cell>
        </row>
        <row r="33">
          <cell r="H33">
            <v>283000</v>
          </cell>
        </row>
        <row r="35">
          <cell r="H35">
            <v>5000000</v>
          </cell>
        </row>
        <row r="36">
          <cell r="H36">
            <v>200000</v>
          </cell>
        </row>
        <row r="37">
          <cell r="H37">
            <v>349000</v>
          </cell>
        </row>
      </sheetData>
      <sheetData sheetId="10" refreshError="1">
        <row r="12">
          <cell r="H12">
            <v>4740000</v>
          </cell>
        </row>
        <row r="13">
          <cell r="H13">
            <v>3104000</v>
          </cell>
        </row>
        <row r="16">
          <cell r="H16">
            <v>17000000</v>
          </cell>
        </row>
        <row r="21">
          <cell r="H21">
            <v>1500000</v>
          </cell>
        </row>
        <row r="22">
          <cell r="H22">
            <v>950000</v>
          </cell>
        </row>
        <row r="23">
          <cell r="H23">
            <v>200000</v>
          </cell>
        </row>
        <row r="24">
          <cell r="H24">
            <v>1500000</v>
          </cell>
        </row>
        <row r="25">
          <cell r="H25">
            <v>1350000</v>
          </cell>
        </row>
        <row r="26">
          <cell r="H26">
            <v>200000</v>
          </cell>
        </row>
        <row r="27">
          <cell r="H27">
            <v>100000</v>
          </cell>
        </row>
        <row r="28">
          <cell r="H28">
            <v>50000</v>
          </cell>
        </row>
        <row r="29">
          <cell r="H29">
            <v>100000</v>
          </cell>
        </row>
        <row r="30">
          <cell r="H30">
            <v>690000</v>
          </cell>
        </row>
        <row r="31">
          <cell r="H31">
            <v>200600</v>
          </cell>
        </row>
        <row r="32">
          <cell r="H32">
            <v>130000</v>
          </cell>
        </row>
        <row r="33">
          <cell r="H33">
            <v>0</v>
          </cell>
        </row>
        <row r="34">
          <cell r="H34">
            <v>11545000</v>
          </cell>
        </row>
        <row r="35">
          <cell r="H35">
            <v>2000000</v>
          </cell>
        </row>
        <row r="36">
          <cell r="H36">
            <v>300000</v>
          </cell>
        </row>
        <row r="37">
          <cell r="H37">
            <v>330000</v>
          </cell>
        </row>
        <row r="38">
          <cell r="H38">
            <v>210000</v>
          </cell>
        </row>
      </sheetData>
      <sheetData sheetId="11" refreshError="1">
        <row r="12">
          <cell r="H12">
            <v>3186000</v>
          </cell>
        </row>
        <row r="13">
          <cell r="H13">
            <v>4200000</v>
          </cell>
        </row>
        <row r="15">
          <cell r="H15">
            <v>2000000</v>
          </cell>
        </row>
        <row r="20">
          <cell r="H20">
            <v>1200000</v>
          </cell>
        </row>
        <row r="21">
          <cell r="H21">
            <v>750000</v>
          </cell>
        </row>
        <row r="22">
          <cell r="H22">
            <v>400000</v>
          </cell>
        </row>
        <row r="23">
          <cell r="H23">
            <v>1500000</v>
          </cell>
        </row>
        <row r="24">
          <cell r="H24">
            <v>1350000</v>
          </cell>
        </row>
        <row r="25">
          <cell r="H25">
            <v>200000</v>
          </cell>
        </row>
        <row r="26">
          <cell r="H26">
            <v>100000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21000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1000000</v>
          </cell>
        </row>
        <row r="33">
          <cell r="H33">
            <v>145000</v>
          </cell>
        </row>
        <row r="37">
          <cell r="H37">
            <v>100000</v>
          </cell>
        </row>
      </sheetData>
      <sheetData sheetId="12" refreshError="1">
        <row r="7">
          <cell r="G7">
            <v>40178</v>
          </cell>
        </row>
        <row r="12">
          <cell r="H12">
            <v>5697000</v>
          </cell>
        </row>
        <row r="13">
          <cell r="H13">
            <v>3200000</v>
          </cell>
        </row>
        <row r="15">
          <cell r="H15">
            <v>11150000</v>
          </cell>
        </row>
        <row r="20">
          <cell r="H20">
            <v>1500000</v>
          </cell>
        </row>
        <row r="21">
          <cell r="H21">
            <v>1250000</v>
          </cell>
        </row>
        <row r="22">
          <cell r="H22">
            <v>500000</v>
          </cell>
        </row>
        <row r="23">
          <cell r="H23">
            <v>1500000</v>
          </cell>
        </row>
        <row r="24">
          <cell r="H24">
            <v>1050000</v>
          </cell>
        </row>
        <row r="25">
          <cell r="H25">
            <v>200000</v>
          </cell>
        </row>
        <row r="26">
          <cell r="H26">
            <v>100000</v>
          </cell>
        </row>
        <row r="27">
          <cell r="H27">
            <v>0</v>
          </cell>
        </row>
        <row r="28">
          <cell r="H28">
            <v>200000</v>
          </cell>
        </row>
        <row r="29">
          <cell r="H29">
            <v>459000</v>
          </cell>
        </row>
        <row r="30">
          <cell r="H30">
            <v>31000</v>
          </cell>
        </row>
        <row r="31">
          <cell r="H31">
            <v>0</v>
          </cell>
        </row>
        <row r="32">
          <cell r="H32">
            <v>1500000</v>
          </cell>
        </row>
        <row r="33">
          <cell r="H33">
            <v>205000</v>
          </cell>
        </row>
        <row r="35">
          <cell r="H35">
            <v>400000</v>
          </cell>
        </row>
        <row r="36">
          <cell r="H36">
            <v>300000</v>
          </cell>
        </row>
        <row r="37">
          <cell r="H37">
            <v>75000</v>
          </cell>
        </row>
        <row r="40">
          <cell r="G40">
            <v>23441246</v>
          </cell>
        </row>
      </sheetData>
      <sheetData sheetId="13" refreshError="1">
        <row r="30">
          <cell r="B30" t="str">
            <v>SEPTICK TANK/PAGAR</v>
          </cell>
          <cell r="G30">
            <v>18000000</v>
          </cell>
          <cell r="H30">
            <v>7500000</v>
          </cell>
          <cell r="J30">
            <v>2000000</v>
          </cell>
          <cell r="K30">
            <v>7651500</v>
          </cell>
          <cell r="O30">
            <v>35151500</v>
          </cell>
        </row>
        <row r="31">
          <cell r="J31">
            <v>0</v>
          </cell>
          <cell r="K31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0106"/>
      <sheetName val="0206"/>
      <sheetName val="0306"/>
      <sheetName val="0406"/>
    </sheetNames>
    <sheetDataSet>
      <sheetData sheetId="0">
        <row r="12">
          <cell r="H12">
            <v>1473100</v>
          </cell>
        </row>
        <row r="13">
          <cell r="H13">
            <v>0</v>
          </cell>
        </row>
        <row r="15">
          <cell r="H15">
            <v>7832500</v>
          </cell>
        </row>
        <row r="16">
          <cell r="H16">
            <v>955600</v>
          </cell>
        </row>
        <row r="20">
          <cell r="H20">
            <v>400000</v>
          </cell>
        </row>
        <row r="21">
          <cell r="H21">
            <v>100000</v>
          </cell>
        </row>
        <row r="23">
          <cell r="H23">
            <v>1000000</v>
          </cell>
        </row>
        <row r="24">
          <cell r="H24">
            <v>850000</v>
          </cell>
        </row>
        <row r="25">
          <cell r="H25">
            <v>200000</v>
          </cell>
        </row>
        <row r="26">
          <cell r="H26">
            <v>160000</v>
          </cell>
        </row>
        <row r="27">
          <cell r="H27">
            <v>0</v>
          </cell>
        </row>
        <row r="29">
          <cell r="H29">
            <v>708000</v>
          </cell>
        </row>
        <row r="32">
          <cell r="H32">
            <v>717000</v>
          </cell>
        </row>
        <row r="34">
          <cell r="H34">
            <v>4000000</v>
          </cell>
        </row>
      </sheetData>
      <sheetData sheetId="1">
        <row r="12">
          <cell r="H12">
            <v>1605700</v>
          </cell>
        </row>
        <row r="13">
          <cell r="H13">
            <v>4892100</v>
          </cell>
        </row>
        <row r="16">
          <cell r="H16">
            <v>953000</v>
          </cell>
        </row>
        <row r="20">
          <cell r="H20">
            <v>400000</v>
          </cell>
        </row>
        <row r="21">
          <cell r="H21">
            <v>300000</v>
          </cell>
        </row>
        <row r="23">
          <cell r="H23">
            <v>1000000</v>
          </cell>
        </row>
        <row r="24">
          <cell r="H24">
            <v>700000</v>
          </cell>
        </row>
        <row r="25">
          <cell r="H25">
            <v>200000</v>
          </cell>
        </row>
        <row r="26">
          <cell r="H26">
            <v>160000</v>
          </cell>
        </row>
        <row r="29">
          <cell r="H29">
            <v>619000</v>
          </cell>
        </row>
        <row r="32">
          <cell r="H32">
            <v>618000</v>
          </cell>
        </row>
      </sheetData>
      <sheetData sheetId="2">
        <row r="12">
          <cell r="H12">
            <v>2004600</v>
          </cell>
        </row>
        <row r="16">
          <cell r="H16">
            <v>1304000</v>
          </cell>
        </row>
        <row r="20">
          <cell r="H20">
            <v>500000</v>
          </cell>
        </row>
        <row r="21">
          <cell r="H21">
            <v>400000</v>
          </cell>
        </row>
        <row r="23">
          <cell r="H23">
            <v>1000000</v>
          </cell>
        </row>
        <row r="24">
          <cell r="H24">
            <v>900000</v>
          </cell>
        </row>
        <row r="25">
          <cell r="H25">
            <v>200000</v>
          </cell>
        </row>
        <row r="26">
          <cell r="H26">
            <v>160000</v>
          </cell>
        </row>
        <row r="29">
          <cell r="H29">
            <v>461000</v>
          </cell>
        </row>
        <row r="32">
          <cell r="H32">
            <v>950000</v>
          </cell>
        </row>
        <row r="33">
          <cell r="H33">
            <v>3270000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0406"/>
      <sheetName val="0506"/>
      <sheetName val="0606"/>
      <sheetName val="0706"/>
      <sheetName val="0806"/>
      <sheetName val="0906"/>
      <sheetName val="1006"/>
      <sheetName val="1106"/>
      <sheetName val="1206"/>
      <sheetName val="SUM06"/>
    </sheetNames>
    <sheetDataSet>
      <sheetData sheetId="0">
        <row r="12">
          <cell r="H12">
            <v>1877300</v>
          </cell>
        </row>
        <row r="13">
          <cell r="H13">
            <v>4890000</v>
          </cell>
        </row>
        <row r="16">
          <cell r="H16">
            <v>773500</v>
          </cell>
        </row>
        <row r="20">
          <cell r="H20">
            <v>400000</v>
          </cell>
        </row>
        <row r="21">
          <cell r="H21">
            <v>300000</v>
          </cell>
        </row>
        <row r="22">
          <cell r="H22">
            <v>0</v>
          </cell>
        </row>
        <row r="23">
          <cell r="H23">
            <v>1000000</v>
          </cell>
        </row>
        <row r="24">
          <cell r="H24">
            <v>550000</v>
          </cell>
        </row>
        <row r="25">
          <cell r="H25">
            <v>150000</v>
          </cell>
        </row>
        <row r="26">
          <cell r="H26">
            <v>100000</v>
          </cell>
        </row>
        <row r="27">
          <cell r="H27">
            <v>150000</v>
          </cell>
        </row>
        <row r="28">
          <cell r="H28">
            <v>100000</v>
          </cell>
        </row>
        <row r="29">
          <cell r="H29">
            <v>623800</v>
          </cell>
        </row>
        <row r="30">
          <cell r="H30">
            <v>100000</v>
          </cell>
        </row>
        <row r="31">
          <cell r="H31">
            <v>0</v>
          </cell>
        </row>
        <row r="32">
          <cell r="H32">
            <v>976000</v>
          </cell>
        </row>
      </sheetData>
      <sheetData sheetId="1">
        <row r="12">
          <cell r="H12">
            <v>1475800</v>
          </cell>
        </row>
        <row r="16">
          <cell r="H16">
            <v>975000</v>
          </cell>
        </row>
        <row r="20">
          <cell r="H20">
            <v>400000</v>
          </cell>
        </row>
        <row r="21">
          <cell r="H21">
            <v>300000</v>
          </cell>
        </row>
        <row r="22">
          <cell r="H22">
            <v>0</v>
          </cell>
        </row>
        <row r="23">
          <cell r="H23">
            <v>1000000</v>
          </cell>
        </row>
        <row r="24">
          <cell r="H24">
            <v>550000</v>
          </cell>
        </row>
        <row r="25">
          <cell r="H25">
            <v>200000</v>
          </cell>
        </row>
        <row r="26">
          <cell r="H26">
            <v>100000</v>
          </cell>
        </row>
        <row r="27">
          <cell r="H27">
            <v>0</v>
          </cell>
        </row>
        <row r="28">
          <cell r="H28">
            <v>100000</v>
          </cell>
        </row>
        <row r="29">
          <cell r="H29">
            <v>676500</v>
          </cell>
        </row>
        <row r="30">
          <cell r="H30">
            <v>33600</v>
          </cell>
        </row>
        <row r="31">
          <cell r="H31">
            <v>0</v>
          </cell>
        </row>
        <row r="32">
          <cell r="H32">
            <v>985000</v>
          </cell>
        </row>
      </sheetData>
      <sheetData sheetId="2">
        <row r="12">
          <cell r="H12">
            <v>2293900</v>
          </cell>
        </row>
        <row r="13">
          <cell r="H13">
            <v>4500000</v>
          </cell>
        </row>
        <row r="16">
          <cell r="H16">
            <v>2071500</v>
          </cell>
        </row>
        <row r="20">
          <cell r="H20">
            <v>500000</v>
          </cell>
        </row>
        <row r="21">
          <cell r="H21">
            <v>500000</v>
          </cell>
        </row>
        <row r="22">
          <cell r="H22">
            <v>0</v>
          </cell>
        </row>
        <row r="23">
          <cell r="H23">
            <v>1000000</v>
          </cell>
        </row>
        <row r="24">
          <cell r="H24">
            <v>550000</v>
          </cell>
        </row>
        <row r="25">
          <cell r="H25">
            <v>200000</v>
          </cell>
        </row>
        <row r="26">
          <cell r="H26">
            <v>100000</v>
          </cell>
        </row>
        <row r="27">
          <cell r="H27">
            <v>0</v>
          </cell>
        </row>
        <row r="28">
          <cell r="H28">
            <v>100000</v>
          </cell>
        </row>
        <row r="29">
          <cell r="H29">
            <v>418000</v>
          </cell>
        </row>
        <row r="30">
          <cell r="H30">
            <v>6000</v>
          </cell>
        </row>
        <row r="31">
          <cell r="H31">
            <v>0</v>
          </cell>
        </row>
        <row r="32">
          <cell r="H32">
            <v>850000</v>
          </cell>
        </row>
      </sheetData>
      <sheetData sheetId="3">
        <row r="12">
          <cell r="H12">
            <v>1691600</v>
          </cell>
        </row>
        <row r="16">
          <cell r="H16">
            <v>1610000</v>
          </cell>
        </row>
        <row r="20">
          <cell r="H20">
            <v>400000</v>
          </cell>
        </row>
        <row r="21">
          <cell r="H21">
            <v>300000</v>
          </cell>
        </row>
        <row r="22">
          <cell r="H22">
            <v>0</v>
          </cell>
        </row>
        <row r="23">
          <cell r="H23">
            <v>1000000</v>
          </cell>
        </row>
        <row r="24">
          <cell r="H24">
            <v>550000</v>
          </cell>
        </row>
        <row r="25">
          <cell r="H25">
            <v>200000</v>
          </cell>
        </row>
        <row r="26">
          <cell r="H26">
            <v>100000</v>
          </cell>
        </row>
        <row r="27">
          <cell r="H27">
            <v>200000</v>
          </cell>
        </row>
        <row r="28">
          <cell r="H28">
            <v>100000</v>
          </cell>
        </row>
        <row r="29">
          <cell r="H29">
            <v>426500</v>
          </cell>
        </row>
        <row r="30">
          <cell r="H30">
            <v>5000</v>
          </cell>
        </row>
        <row r="31">
          <cell r="H31">
            <v>25500</v>
          </cell>
        </row>
        <row r="32">
          <cell r="H32">
            <v>964000</v>
          </cell>
        </row>
        <row r="34">
          <cell r="H34">
            <v>1200000</v>
          </cell>
        </row>
      </sheetData>
      <sheetData sheetId="4">
        <row r="12">
          <cell r="H12">
            <v>2069600</v>
          </cell>
        </row>
        <row r="13">
          <cell r="H13">
            <v>2500000</v>
          </cell>
        </row>
        <row r="16">
          <cell r="H16">
            <v>1297500</v>
          </cell>
        </row>
        <row r="20">
          <cell r="H20">
            <v>400000</v>
          </cell>
        </row>
        <row r="21">
          <cell r="H21">
            <v>400000</v>
          </cell>
        </row>
        <row r="22">
          <cell r="H22">
            <v>50000</v>
          </cell>
        </row>
        <row r="23">
          <cell r="H23">
            <v>1000000</v>
          </cell>
        </row>
        <row r="24">
          <cell r="H24">
            <v>550000</v>
          </cell>
        </row>
        <row r="25">
          <cell r="H25">
            <v>200000</v>
          </cell>
        </row>
        <row r="26">
          <cell r="H26">
            <v>100000</v>
          </cell>
        </row>
        <row r="27">
          <cell r="H27">
            <v>200000</v>
          </cell>
        </row>
        <row r="28">
          <cell r="H28">
            <v>210000</v>
          </cell>
        </row>
        <row r="29">
          <cell r="H29">
            <v>660000</v>
          </cell>
        </row>
        <row r="30">
          <cell r="H30">
            <v>0</v>
          </cell>
        </row>
        <row r="31">
          <cell r="H31">
            <v>116500</v>
          </cell>
        </row>
        <row r="32">
          <cell r="H32">
            <v>800000</v>
          </cell>
        </row>
        <row r="35">
          <cell r="H35">
            <v>100000</v>
          </cell>
        </row>
      </sheetData>
      <sheetData sheetId="5">
        <row r="12">
          <cell r="H12">
            <v>1959900</v>
          </cell>
        </row>
        <row r="13">
          <cell r="H13">
            <v>2500000</v>
          </cell>
        </row>
        <row r="16">
          <cell r="H16">
            <v>1255000</v>
          </cell>
        </row>
        <row r="20">
          <cell r="H20">
            <v>500000</v>
          </cell>
        </row>
        <row r="21">
          <cell r="H21">
            <v>600000</v>
          </cell>
        </row>
        <row r="22">
          <cell r="H22">
            <v>50000</v>
          </cell>
        </row>
        <row r="23">
          <cell r="H23">
            <v>1000000</v>
          </cell>
        </row>
        <row r="24">
          <cell r="H24">
            <v>700000</v>
          </cell>
        </row>
        <row r="25">
          <cell r="H25">
            <v>200000</v>
          </cell>
        </row>
        <row r="26">
          <cell r="H26">
            <v>100000</v>
          </cell>
        </row>
        <row r="27">
          <cell r="H27">
            <v>0</v>
          </cell>
        </row>
        <row r="28">
          <cell r="H28">
            <v>200000</v>
          </cell>
        </row>
        <row r="29">
          <cell r="H29">
            <v>1568000</v>
          </cell>
        </row>
        <row r="30">
          <cell r="H30">
            <v>185900</v>
          </cell>
        </row>
        <row r="31">
          <cell r="H31">
            <v>0</v>
          </cell>
        </row>
        <row r="32">
          <cell r="H32">
            <v>600000</v>
          </cell>
        </row>
        <row r="33">
          <cell r="H33">
            <v>2500000</v>
          </cell>
        </row>
      </sheetData>
      <sheetData sheetId="6">
        <row r="12">
          <cell r="H12">
            <v>2203900</v>
          </cell>
        </row>
        <row r="13">
          <cell r="H13">
            <v>2600000</v>
          </cell>
        </row>
        <row r="14">
          <cell r="H14">
            <v>7560000</v>
          </cell>
        </row>
        <row r="16">
          <cell r="H16">
            <v>703000</v>
          </cell>
        </row>
        <row r="20">
          <cell r="H20">
            <v>400000</v>
          </cell>
        </row>
        <row r="21">
          <cell r="H21">
            <v>450000</v>
          </cell>
        </row>
        <row r="22">
          <cell r="H22">
            <v>50000</v>
          </cell>
        </row>
        <row r="23">
          <cell r="H23">
            <v>1000000</v>
          </cell>
        </row>
        <row r="24">
          <cell r="H24">
            <v>400000</v>
          </cell>
        </row>
        <row r="25">
          <cell r="H25">
            <v>200000</v>
          </cell>
        </row>
        <row r="26">
          <cell r="H26">
            <v>100000</v>
          </cell>
        </row>
        <row r="27">
          <cell r="H27">
            <v>100000</v>
          </cell>
        </row>
        <row r="28">
          <cell r="H28">
            <v>600000</v>
          </cell>
        </row>
        <row r="29">
          <cell r="H29">
            <v>750000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900000</v>
          </cell>
        </row>
        <row r="33">
          <cell r="H33">
            <v>0</v>
          </cell>
        </row>
        <row r="36">
          <cell r="H36">
            <v>1850000</v>
          </cell>
        </row>
      </sheetData>
      <sheetData sheetId="7">
        <row r="12">
          <cell r="H12">
            <v>1830600</v>
          </cell>
        </row>
        <row r="13">
          <cell r="H13">
            <v>4800000</v>
          </cell>
        </row>
        <row r="14">
          <cell r="H14">
            <v>1824600</v>
          </cell>
        </row>
        <row r="15">
          <cell r="H15">
            <v>1000000</v>
          </cell>
        </row>
        <row r="16">
          <cell r="H16">
            <v>393500</v>
          </cell>
        </row>
        <row r="20">
          <cell r="H20">
            <v>500000</v>
          </cell>
        </row>
        <row r="21">
          <cell r="H21">
            <v>400000</v>
          </cell>
        </row>
        <row r="22">
          <cell r="H22">
            <v>100000</v>
          </cell>
        </row>
        <row r="23">
          <cell r="H23">
            <v>1000000</v>
          </cell>
        </row>
        <row r="24">
          <cell r="H24">
            <v>550000</v>
          </cell>
        </row>
        <row r="25">
          <cell r="H25">
            <v>150000</v>
          </cell>
        </row>
        <row r="26">
          <cell r="H26">
            <v>150000</v>
          </cell>
        </row>
        <row r="27">
          <cell r="H27">
            <v>0</v>
          </cell>
        </row>
        <row r="28">
          <cell r="H28">
            <v>100000</v>
          </cell>
        </row>
        <row r="29">
          <cell r="H29">
            <v>1828000</v>
          </cell>
        </row>
        <row r="30">
          <cell r="H30">
            <v>104600</v>
          </cell>
        </row>
        <row r="31">
          <cell r="H31">
            <v>50000</v>
          </cell>
        </row>
        <row r="32">
          <cell r="H32">
            <v>1050000</v>
          </cell>
        </row>
        <row r="33">
          <cell r="H33">
            <v>2356000</v>
          </cell>
        </row>
        <row r="37">
          <cell r="H37">
            <v>5800000</v>
          </cell>
        </row>
      </sheetData>
      <sheetData sheetId="8">
        <row r="12">
          <cell r="H12">
            <v>2294600</v>
          </cell>
        </row>
        <row r="13">
          <cell r="H13">
            <v>4700000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635000</v>
          </cell>
        </row>
        <row r="20">
          <cell r="H20">
            <v>500000</v>
          </cell>
        </row>
        <row r="21">
          <cell r="H21">
            <v>500000</v>
          </cell>
        </row>
        <row r="22">
          <cell r="H22">
            <v>250000</v>
          </cell>
        </row>
        <row r="23">
          <cell r="H23">
            <v>2000000</v>
          </cell>
        </row>
        <row r="24">
          <cell r="H24">
            <v>1100000</v>
          </cell>
        </row>
        <row r="25">
          <cell r="H25">
            <v>300000</v>
          </cell>
        </row>
        <row r="26">
          <cell r="H26">
            <v>200000</v>
          </cell>
        </row>
        <row r="27">
          <cell r="H27">
            <v>0</v>
          </cell>
        </row>
        <row r="28">
          <cell r="H28">
            <v>100000</v>
          </cell>
        </row>
        <row r="29">
          <cell r="H29">
            <v>1061000</v>
          </cell>
        </row>
        <row r="30">
          <cell r="H30">
            <v>0</v>
          </cell>
        </row>
        <row r="31">
          <cell r="H31">
            <v>26000</v>
          </cell>
        </row>
        <row r="32">
          <cell r="H32">
            <v>953000</v>
          </cell>
        </row>
        <row r="33">
          <cell r="H33">
            <v>1288000</v>
          </cell>
        </row>
      </sheetData>
      <sheetData sheetId="9">
        <row r="44">
          <cell r="N44">
            <v>13097200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107"/>
      <sheetName val="0207"/>
      <sheetName val="0307"/>
      <sheetName val="0407"/>
      <sheetName val="0507"/>
      <sheetName val="0607"/>
      <sheetName val="0707"/>
      <sheetName val="0807"/>
      <sheetName val="0907"/>
      <sheetName val="1007"/>
      <sheetName val="1107"/>
      <sheetName val="1207"/>
      <sheetName val="SUM07"/>
    </sheetNames>
    <sheetDataSet>
      <sheetData sheetId="0">
        <row r="12">
          <cell r="H12">
            <v>2489000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5445050</v>
          </cell>
        </row>
        <row r="16">
          <cell r="H16">
            <v>450000</v>
          </cell>
        </row>
        <row r="20">
          <cell r="H20">
            <v>400000</v>
          </cell>
        </row>
        <row r="21">
          <cell r="H21">
            <v>400000</v>
          </cell>
        </row>
        <row r="22">
          <cell r="H22">
            <v>150000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525000</v>
          </cell>
        </row>
        <row r="28">
          <cell r="H28">
            <v>100000</v>
          </cell>
        </row>
        <row r="29">
          <cell r="H29">
            <v>776500</v>
          </cell>
        </row>
        <row r="30">
          <cell r="H30">
            <v>77300</v>
          </cell>
        </row>
        <row r="31">
          <cell r="H31">
            <v>0</v>
          </cell>
        </row>
        <row r="32">
          <cell r="H32">
            <v>920000</v>
          </cell>
        </row>
        <row r="33">
          <cell r="H33">
            <v>1500000</v>
          </cell>
        </row>
      </sheetData>
      <sheetData sheetId="1">
        <row r="12">
          <cell r="H12">
            <v>2304500</v>
          </cell>
        </row>
        <row r="13">
          <cell r="H13">
            <v>2602000</v>
          </cell>
        </row>
        <row r="14">
          <cell r="H14">
            <v>0</v>
          </cell>
        </row>
        <row r="15">
          <cell r="H15">
            <v>4800000</v>
          </cell>
        </row>
        <row r="16">
          <cell r="H16">
            <v>1000000</v>
          </cell>
        </row>
        <row r="20">
          <cell r="H20">
            <v>400000</v>
          </cell>
        </row>
        <row r="21">
          <cell r="H21">
            <v>400000</v>
          </cell>
        </row>
        <row r="22">
          <cell r="H22">
            <v>150000</v>
          </cell>
        </row>
        <row r="23">
          <cell r="H23">
            <v>2000000</v>
          </cell>
        </row>
        <row r="24">
          <cell r="H24">
            <v>1100000</v>
          </cell>
        </row>
        <row r="25">
          <cell r="H25">
            <v>200000</v>
          </cell>
        </row>
        <row r="26">
          <cell r="H26">
            <v>100000</v>
          </cell>
        </row>
        <row r="27">
          <cell r="H27">
            <v>0</v>
          </cell>
        </row>
        <row r="28">
          <cell r="H28">
            <v>100000</v>
          </cell>
        </row>
        <row r="29">
          <cell r="H29">
            <v>791000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812500</v>
          </cell>
        </row>
        <row r="33">
          <cell r="H33">
            <v>4000000</v>
          </cell>
        </row>
        <row r="35">
          <cell r="H35">
            <v>200000</v>
          </cell>
        </row>
      </sheetData>
      <sheetData sheetId="2">
        <row r="12">
          <cell r="H12">
            <v>2773100</v>
          </cell>
        </row>
        <row r="16">
          <cell r="H16">
            <v>1270000</v>
          </cell>
        </row>
        <row r="20">
          <cell r="H20">
            <v>500000</v>
          </cell>
        </row>
        <row r="21">
          <cell r="H21">
            <v>500000</v>
          </cell>
        </row>
        <row r="22">
          <cell r="H22">
            <v>150000</v>
          </cell>
        </row>
        <row r="23">
          <cell r="H23">
            <v>1200000</v>
          </cell>
        </row>
        <row r="24">
          <cell r="H24">
            <v>600000</v>
          </cell>
        </row>
        <row r="25">
          <cell r="H25">
            <v>400000</v>
          </cell>
        </row>
        <row r="26">
          <cell r="H26">
            <v>200000</v>
          </cell>
        </row>
        <row r="27">
          <cell r="H27">
            <v>0</v>
          </cell>
        </row>
        <row r="28">
          <cell r="H28">
            <v>100000</v>
          </cell>
        </row>
        <row r="29">
          <cell r="H29">
            <v>476500</v>
          </cell>
        </row>
        <row r="30">
          <cell r="H30">
            <v>12500</v>
          </cell>
        </row>
        <row r="31">
          <cell r="H31">
            <v>132000</v>
          </cell>
        </row>
        <row r="32">
          <cell r="H32">
            <v>756000</v>
          </cell>
        </row>
        <row r="33">
          <cell r="H33">
            <v>2350000</v>
          </cell>
        </row>
        <row r="34">
          <cell r="H34">
            <v>5000000</v>
          </cell>
        </row>
        <row r="35">
          <cell r="H35">
            <v>2400000</v>
          </cell>
        </row>
      </sheetData>
      <sheetData sheetId="3">
        <row r="12">
          <cell r="H12">
            <v>2392500</v>
          </cell>
        </row>
        <row r="16">
          <cell r="H16">
            <v>50000</v>
          </cell>
        </row>
        <row r="20">
          <cell r="H20">
            <v>400000</v>
          </cell>
        </row>
        <row r="21">
          <cell r="H21">
            <v>400000</v>
          </cell>
        </row>
        <row r="22">
          <cell r="H22">
            <v>200000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160000</v>
          </cell>
        </row>
        <row r="28">
          <cell r="H28">
            <v>100000</v>
          </cell>
        </row>
        <row r="29">
          <cell r="H29">
            <v>481000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1060000</v>
          </cell>
        </row>
        <row r="35">
          <cell r="H35">
            <v>4000000</v>
          </cell>
        </row>
      </sheetData>
      <sheetData sheetId="4">
        <row r="12">
          <cell r="H12">
            <v>2900900</v>
          </cell>
        </row>
        <row r="13">
          <cell r="H13">
            <v>6240000</v>
          </cell>
        </row>
        <row r="14">
          <cell r="H14">
            <v>0</v>
          </cell>
        </row>
        <row r="16">
          <cell r="H16">
            <v>2510000</v>
          </cell>
        </row>
        <row r="20">
          <cell r="H20">
            <v>400000</v>
          </cell>
        </row>
        <row r="21">
          <cell r="H21">
            <v>400000</v>
          </cell>
        </row>
        <row r="22">
          <cell r="H22">
            <v>200000</v>
          </cell>
        </row>
        <row r="23">
          <cell r="H23">
            <v>1200000</v>
          </cell>
        </row>
        <row r="24">
          <cell r="H24">
            <v>900000</v>
          </cell>
        </row>
        <row r="25">
          <cell r="H25">
            <v>200000</v>
          </cell>
        </row>
        <row r="26">
          <cell r="H26">
            <v>100000</v>
          </cell>
        </row>
        <row r="27">
          <cell r="H27">
            <v>50000</v>
          </cell>
        </row>
        <row r="28">
          <cell r="H28">
            <v>100000</v>
          </cell>
        </row>
        <row r="29">
          <cell r="H29">
            <v>552000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900000</v>
          </cell>
        </row>
      </sheetData>
      <sheetData sheetId="5">
        <row r="12">
          <cell r="H12">
            <v>3250000</v>
          </cell>
        </row>
        <row r="13">
          <cell r="H13">
            <v>2900000</v>
          </cell>
        </row>
        <row r="14">
          <cell r="H14">
            <v>0</v>
          </cell>
        </row>
        <row r="16">
          <cell r="H16">
            <v>220000</v>
          </cell>
        </row>
        <row r="20">
          <cell r="H20">
            <v>500000</v>
          </cell>
        </row>
        <row r="21">
          <cell r="H21">
            <v>500000</v>
          </cell>
        </row>
        <row r="22">
          <cell r="H22">
            <v>200000</v>
          </cell>
        </row>
        <row r="23">
          <cell r="H23">
            <v>1200000</v>
          </cell>
        </row>
        <row r="24">
          <cell r="H24">
            <v>900000</v>
          </cell>
        </row>
        <row r="25">
          <cell r="H25">
            <v>200000</v>
          </cell>
        </row>
        <row r="26">
          <cell r="H26">
            <v>100000</v>
          </cell>
        </row>
        <row r="27">
          <cell r="H27">
            <v>300000</v>
          </cell>
        </row>
        <row r="28">
          <cell r="H28">
            <v>100000</v>
          </cell>
        </row>
        <row r="29">
          <cell r="H29">
            <v>520000</v>
          </cell>
        </row>
        <row r="30">
          <cell r="H30">
            <v>10000</v>
          </cell>
        </row>
        <row r="31">
          <cell r="H31">
            <v>100000</v>
          </cell>
        </row>
        <row r="32">
          <cell r="H32">
            <v>768000</v>
          </cell>
        </row>
        <row r="33">
          <cell r="H33">
            <v>200000</v>
          </cell>
        </row>
      </sheetData>
      <sheetData sheetId="6">
        <row r="12">
          <cell r="H12">
            <v>2613100</v>
          </cell>
        </row>
        <row r="13">
          <cell r="H13">
            <v>2900000</v>
          </cell>
        </row>
        <row r="14">
          <cell r="H14">
            <v>0</v>
          </cell>
        </row>
        <row r="16">
          <cell r="H16">
            <v>1070000</v>
          </cell>
        </row>
        <row r="20">
          <cell r="H20">
            <v>400000</v>
          </cell>
        </row>
        <row r="21">
          <cell r="H21">
            <v>400000</v>
          </cell>
        </row>
        <row r="22">
          <cell r="H22">
            <v>200000</v>
          </cell>
        </row>
        <row r="23">
          <cell r="H23">
            <v>2400000</v>
          </cell>
        </row>
        <row r="24">
          <cell r="H24">
            <v>600000</v>
          </cell>
        </row>
        <row r="25">
          <cell r="H25">
            <v>400000</v>
          </cell>
        </row>
        <row r="26">
          <cell r="H26">
            <v>200000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473000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804000</v>
          </cell>
        </row>
        <row r="33">
          <cell r="H33">
            <v>200000</v>
          </cell>
        </row>
        <row r="35">
          <cell r="H35">
            <v>7000000</v>
          </cell>
        </row>
        <row r="36">
          <cell r="H36">
            <v>550000</v>
          </cell>
        </row>
      </sheetData>
      <sheetData sheetId="7">
        <row r="12">
          <cell r="H12">
            <v>2537500</v>
          </cell>
        </row>
        <row r="16">
          <cell r="H16">
            <v>410000</v>
          </cell>
        </row>
        <row r="20">
          <cell r="H20">
            <v>400000</v>
          </cell>
        </row>
        <row r="21">
          <cell r="H21">
            <v>400000</v>
          </cell>
        </row>
        <row r="22">
          <cell r="H22">
            <v>100000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300000</v>
          </cell>
        </row>
        <row r="28">
          <cell r="H28">
            <v>0</v>
          </cell>
        </row>
        <row r="29">
          <cell r="H29">
            <v>527000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850000</v>
          </cell>
        </row>
      </sheetData>
      <sheetData sheetId="8">
        <row r="12">
          <cell r="H12">
            <v>2821500</v>
          </cell>
        </row>
        <row r="13">
          <cell r="H13">
            <v>8850000</v>
          </cell>
        </row>
        <row r="16">
          <cell r="H16">
            <v>150000</v>
          </cell>
        </row>
        <row r="20">
          <cell r="H20">
            <v>410000</v>
          </cell>
        </row>
        <row r="21">
          <cell r="H21">
            <v>350000</v>
          </cell>
        </row>
        <row r="22">
          <cell r="H22">
            <v>0</v>
          </cell>
        </row>
        <row r="23">
          <cell r="H23">
            <v>2400000</v>
          </cell>
        </row>
        <row r="24">
          <cell r="H24">
            <v>1200000</v>
          </cell>
        </row>
        <row r="25">
          <cell r="H25">
            <v>400000</v>
          </cell>
        </row>
        <row r="26">
          <cell r="H26">
            <v>200000</v>
          </cell>
        </row>
        <row r="27">
          <cell r="H27">
            <v>200000</v>
          </cell>
        </row>
        <row r="28">
          <cell r="H28">
            <v>100000</v>
          </cell>
        </row>
        <row r="29">
          <cell r="H29">
            <v>1312000</v>
          </cell>
        </row>
        <row r="30">
          <cell r="H30">
            <v>0</v>
          </cell>
        </row>
        <row r="31">
          <cell r="H31">
            <v>102000</v>
          </cell>
        </row>
        <row r="32">
          <cell r="H32">
            <v>2300000</v>
          </cell>
        </row>
      </sheetData>
      <sheetData sheetId="9">
        <row r="12">
          <cell r="H12">
            <v>2240600</v>
          </cell>
        </row>
        <row r="13">
          <cell r="H13">
            <v>270000</v>
          </cell>
        </row>
        <row r="20">
          <cell r="H20">
            <v>400000</v>
          </cell>
        </row>
        <row r="21">
          <cell r="H21">
            <v>250000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100000</v>
          </cell>
        </row>
        <row r="29">
          <cell r="H29">
            <v>600000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7">
          <cell r="H37">
            <v>262200</v>
          </cell>
        </row>
      </sheetData>
      <sheetData sheetId="10">
        <row r="12">
          <cell r="H12">
            <v>1772600</v>
          </cell>
        </row>
        <row r="13">
          <cell r="H13">
            <v>2900000</v>
          </cell>
        </row>
        <row r="14">
          <cell r="H14">
            <v>7900000</v>
          </cell>
        </row>
        <row r="15">
          <cell r="H15">
            <v>1262000</v>
          </cell>
        </row>
        <row r="20">
          <cell r="H20">
            <v>400000</v>
          </cell>
        </row>
        <row r="21">
          <cell r="H21">
            <v>400000</v>
          </cell>
        </row>
        <row r="22">
          <cell r="H22">
            <v>200000</v>
          </cell>
        </row>
        <row r="23">
          <cell r="H23">
            <v>1200000</v>
          </cell>
        </row>
        <row r="24">
          <cell r="H24">
            <v>900000</v>
          </cell>
        </row>
        <row r="25">
          <cell r="H25">
            <v>200000</v>
          </cell>
        </row>
        <row r="26">
          <cell r="H26">
            <v>100000</v>
          </cell>
        </row>
        <row r="27">
          <cell r="H27">
            <v>0</v>
          </cell>
        </row>
        <row r="28">
          <cell r="H28">
            <v>100000</v>
          </cell>
        </row>
        <row r="29">
          <cell r="H29">
            <v>820000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950000</v>
          </cell>
        </row>
        <row r="35">
          <cell r="H35">
            <v>2000000</v>
          </cell>
        </row>
        <row r="37">
          <cell r="H37">
            <v>1000000</v>
          </cell>
        </row>
      </sheetData>
      <sheetData sheetId="11">
        <row r="12">
          <cell r="H12">
            <v>2851100</v>
          </cell>
        </row>
        <row r="13">
          <cell r="H13">
            <v>2850000</v>
          </cell>
        </row>
        <row r="14">
          <cell r="H14">
            <v>0</v>
          </cell>
        </row>
        <row r="15">
          <cell r="H15">
            <v>35280000</v>
          </cell>
        </row>
        <row r="16">
          <cell r="H16">
            <v>1000000</v>
          </cell>
        </row>
        <row r="20">
          <cell r="H20">
            <v>500000</v>
          </cell>
        </row>
        <row r="21">
          <cell r="H21">
            <v>500000</v>
          </cell>
        </row>
        <row r="22">
          <cell r="H22">
            <v>200000</v>
          </cell>
        </row>
        <row r="23">
          <cell r="H23">
            <v>1200000</v>
          </cell>
        </row>
        <row r="24">
          <cell r="H24">
            <v>600000</v>
          </cell>
        </row>
        <row r="25">
          <cell r="H25">
            <v>200000</v>
          </cell>
        </row>
        <row r="26">
          <cell r="H26">
            <v>100000</v>
          </cell>
        </row>
        <row r="27">
          <cell r="H27">
            <v>250000</v>
          </cell>
        </row>
        <row r="28">
          <cell r="H28">
            <v>100000</v>
          </cell>
        </row>
        <row r="29">
          <cell r="H29">
            <v>736000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711000</v>
          </cell>
        </row>
        <row r="37">
          <cell r="H37">
            <v>35183000</v>
          </cell>
        </row>
        <row r="40">
          <cell r="G40">
            <v>13752150</v>
          </cell>
        </row>
      </sheetData>
      <sheetData sheetId="1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0108"/>
      <sheetName val="0208"/>
      <sheetName val="0308"/>
      <sheetName val="0408"/>
      <sheetName val="0508"/>
      <sheetName val="0608"/>
      <sheetName val="0708"/>
      <sheetName val="0808"/>
      <sheetName val="0908"/>
      <sheetName val="1008"/>
      <sheetName val="1108"/>
      <sheetName val="1208"/>
      <sheetName val="SUM08"/>
    </sheetNames>
    <sheetDataSet>
      <sheetData sheetId="0">
        <row r="12">
          <cell r="H12">
            <v>2562500</v>
          </cell>
        </row>
        <row r="13">
          <cell r="H13">
            <v>2870000</v>
          </cell>
        </row>
        <row r="14">
          <cell r="H14">
            <v>0</v>
          </cell>
        </row>
        <row r="15">
          <cell r="H15">
            <v>9903000</v>
          </cell>
        </row>
        <row r="16">
          <cell r="H16">
            <v>0</v>
          </cell>
        </row>
        <row r="20">
          <cell r="H20">
            <v>400000</v>
          </cell>
        </row>
        <row r="21">
          <cell r="H21">
            <v>400000</v>
          </cell>
        </row>
        <row r="22">
          <cell r="H22">
            <v>100000</v>
          </cell>
        </row>
        <row r="23">
          <cell r="H23">
            <v>1200000</v>
          </cell>
        </row>
        <row r="24">
          <cell r="H24">
            <v>300000</v>
          </cell>
        </row>
        <row r="25">
          <cell r="H25">
            <v>200000</v>
          </cell>
        </row>
        <row r="26">
          <cell r="H26">
            <v>100000</v>
          </cell>
        </row>
        <row r="27">
          <cell r="H27">
            <v>0</v>
          </cell>
        </row>
        <row r="28">
          <cell r="H28">
            <v>100000</v>
          </cell>
        </row>
        <row r="29">
          <cell r="H29">
            <v>161000</v>
          </cell>
        </row>
        <row r="30">
          <cell r="H30">
            <v>2000</v>
          </cell>
        </row>
        <row r="31">
          <cell r="H31">
            <v>0</v>
          </cell>
        </row>
        <row r="32">
          <cell r="H32">
            <v>909000</v>
          </cell>
        </row>
        <row r="34">
          <cell r="H34">
            <v>5000000</v>
          </cell>
        </row>
      </sheetData>
      <sheetData sheetId="1">
        <row r="12">
          <cell r="H12">
            <v>3835750</v>
          </cell>
        </row>
        <row r="13">
          <cell r="H13">
            <v>2820000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290000</v>
          </cell>
        </row>
        <row r="20">
          <cell r="H20">
            <v>400000</v>
          </cell>
        </row>
        <row r="21">
          <cell r="H21">
            <v>500000</v>
          </cell>
        </row>
        <row r="22">
          <cell r="H22">
            <v>50000</v>
          </cell>
        </row>
        <row r="23">
          <cell r="H23">
            <v>1200000</v>
          </cell>
        </row>
        <row r="24">
          <cell r="H24">
            <v>600000</v>
          </cell>
        </row>
        <row r="25">
          <cell r="H25">
            <v>200000</v>
          </cell>
        </row>
        <row r="26">
          <cell r="H26">
            <v>100000</v>
          </cell>
        </row>
        <row r="27">
          <cell r="H27">
            <v>0</v>
          </cell>
        </row>
        <row r="28">
          <cell r="H28">
            <v>100000</v>
          </cell>
        </row>
        <row r="29">
          <cell r="H29">
            <v>200000</v>
          </cell>
        </row>
        <row r="30">
          <cell r="H30">
            <v>400</v>
          </cell>
        </row>
        <row r="31">
          <cell r="H31">
            <v>170000</v>
          </cell>
        </row>
        <row r="32">
          <cell r="H32">
            <v>610000</v>
          </cell>
        </row>
        <row r="34">
          <cell r="H34">
            <v>500000</v>
          </cell>
        </row>
      </sheetData>
      <sheetData sheetId="2">
        <row r="12">
          <cell r="H12">
            <v>3650000</v>
          </cell>
        </row>
        <row r="13">
          <cell r="H13">
            <v>2850000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230000</v>
          </cell>
        </row>
        <row r="20">
          <cell r="H20">
            <v>400000</v>
          </cell>
        </row>
        <row r="21">
          <cell r="H21">
            <v>100000</v>
          </cell>
        </row>
        <row r="22">
          <cell r="H22">
            <v>150000</v>
          </cell>
        </row>
        <row r="23">
          <cell r="H23">
            <v>1200000</v>
          </cell>
        </row>
        <row r="24">
          <cell r="H24">
            <v>600000</v>
          </cell>
        </row>
        <row r="25">
          <cell r="H25">
            <v>200000</v>
          </cell>
        </row>
        <row r="26">
          <cell r="H26">
            <v>100000</v>
          </cell>
        </row>
        <row r="27">
          <cell r="H27">
            <v>50000</v>
          </cell>
        </row>
        <row r="28">
          <cell r="H28">
            <v>100000</v>
          </cell>
        </row>
        <row r="29">
          <cell r="H29">
            <v>400000</v>
          </cell>
        </row>
        <row r="30">
          <cell r="H30">
            <v>0</v>
          </cell>
        </row>
        <row r="31">
          <cell r="H31">
            <v>570000</v>
          </cell>
        </row>
        <row r="32">
          <cell r="H32">
            <v>0</v>
          </cell>
        </row>
        <row r="33">
          <cell r="H33">
            <v>150000</v>
          </cell>
        </row>
      </sheetData>
      <sheetData sheetId="3">
        <row r="12">
          <cell r="H12">
            <v>3160000</v>
          </cell>
        </row>
        <row r="13">
          <cell r="H13">
            <v>2800000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20">
          <cell r="H20">
            <v>400000</v>
          </cell>
        </row>
        <row r="21">
          <cell r="H21">
            <v>300000</v>
          </cell>
        </row>
        <row r="22">
          <cell r="H22">
            <v>100000</v>
          </cell>
        </row>
        <row r="23">
          <cell r="H23">
            <v>1200000</v>
          </cell>
        </row>
        <row r="24">
          <cell r="H24">
            <v>600000</v>
          </cell>
        </row>
        <row r="25">
          <cell r="H25">
            <v>200000</v>
          </cell>
        </row>
        <row r="26">
          <cell r="H26">
            <v>100000</v>
          </cell>
        </row>
        <row r="27">
          <cell r="H27">
            <v>50000</v>
          </cell>
        </row>
        <row r="28">
          <cell r="H28">
            <v>100000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485000</v>
          </cell>
        </row>
        <row r="34">
          <cell r="H34">
            <v>5000000</v>
          </cell>
        </row>
      </sheetData>
      <sheetData sheetId="4">
        <row r="13">
          <cell r="H13">
            <v>4278000</v>
          </cell>
        </row>
        <row r="14">
          <cell r="H14">
            <v>2800000</v>
          </cell>
        </row>
        <row r="15">
          <cell r="H15">
            <v>500000</v>
          </cell>
        </row>
        <row r="16">
          <cell r="H16">
            <v>0</v>
          </cell>
        </row>
        <row r="22">
          <cell r="H22">
            <v>500000</v>
          </cell>
        </row>
        <row r="23">
          <cell r="H23">
            <v>500000</v>
          </cell>
        </row>
        <row r="24">
          <cell r="H24">
            <v>0</v>
          </cell>
        </row>
        <row r="25">
          <cell r="H25">
            <v>1200000</v>
          </cell>
        </row>
        <row r="26">
          <cell r="H26">
            <v>600000</v>
          </cell>
        </row>
        <row r="27">
          <cell r="H27">
            <v>200000</v>
          </cell>
        </row>
        <row r="28">
          <cell r="H28">
            <v>100000</v>
          </cell>
        </row>
        <row r="29">
          <cell r="H29">
            <v>50000</v>
          </cell>
        </row>
        <row r="30">
          <cell r="H30">
            <v>100000</v>
          </cell>
        </row>
        <row r="31">
          <cell r="H31">
            <v>285000</v>
          </cell>
        </row>
        <row r="32">
          <cell r="H32">
            <v>684000</v>
          </cell>
        </row>
        <row r="33">
          <cell r="H33">
            <v>10000000</v>
          </cell>
        </row>
      </sheetData>
      <sheetData sheetId="5">
        <row r="13">
          <cell r="H13">
            <v>2615000</v>
          </cell>
        </row>
        <row r="22">
          <cell r="H22">
            <v>400000</v>
          </cell>
        </row>
        <row r="23">
          <cell r="H23">
            <v>400000</v>
          </cell>
        </row>
        <row r="24">
          <cell r="H24">
            <v>200000</v>
          </cell>
        </row>
        <row r="25">
          <cell r="H25">
            <v>1200000</v>
          </cell>
        </row>
        <row r="26">
          <cell r="H26">
            <v>600000</v>
          </cell>
        </row>
        <row r="27">
          <cell r="H27">
            <v>200000</v>
          </cell>
        </row>
        <row r="28">
          <cell r="H28">
            <v>100000</v>
          </cell>
        </row>
        <row r="29">
          <cell r="H29">
            <v>50000</v>
          </cell>
        </row>
        <row r="30">
          <cell r="H30">
            <v>100000</v>
          </cell>
        </row>
        <row r="31">
          <cell r="H31">
            <v>550000</v>
          </cell>
        </row>
        <row r="32">
          <cell r="H32">
            <v>95500</v>
          </cell>
        </row>
        <row r="33">
          <cell r="H33">
            <v>200000</v>
          </cell>
        </row>
        <row r="34">
          <cell r="H34">
            <v>1000000</v>
          </cell>
        </row>
      </sheetData>
      <sheetData sheetId="6">
        <row r="13">
          <cell r="H13">
            <v>3772200</v>
          </cell>
        </row>
        <row r="22">
          <cell r="H22">
            <v>450000</v>
          </cell>
        </row>
        <row r="23">
          <cell r="H23">
            <v>450000</v>
          </cell>
        </row>
        <row r="24">
          <cell r="H24">
            <v>200000</v>
          </cell>
        </row>
        <row r="25">
          <cell r="H25">
            <v>2200000</v>
          </cell>
        </row>
        <row r="26">
          <cell r="H26">
            <v>1800000</v>
          </cell>
        </row>
        <row r="27">
          <cell r="H27">
            <v>700000</v>
          </cell>
        </row>
        <row r="28">
          <cell r="H28">
            <v>200000</v>
          </cell>
        </row>
        <row r="29">
          <cell r="H29">
            <v>300000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121700</v>
          </cell>
        </row>
        <row r="33">
          <cell r="H33">
            <v>0</v>
          </cell>
        </row>
        <row r="34">
          <cell r="H34">
            <v>450500</v>
          </cell>
        </row>
        <row r="35">
          <cell r="H35">
            <v>1000000</v>
          </cell>
        </row>
        <row r="36">
          <cell r="H36">
            <v>1350000</v>
          </cell>
        </row>
      </sheetData>
      <sheetData sheetId="7">
        <row r="12">
          <cell r="H12">
            <v>3713000</v>
          </cell>
        </row>
        <row r="21">
          <cell r="H21">
            <v>750000</v>
          </cell>
        </row>
        <row r="22">
          <cell r="H22">
            <v>450000</v>
          </cell>
        </row>
        <row r="23">
          <cell r="H23">
            <v>225000</v>
          </cell>
        </row>
        <row r="24">
          <cell r="H24">
            <v>1200000</v>
          </cell>
        </row>
        <row r="25">
          <cell r="H25">
            <v>1000000</v>
          </cell>
        </row>
        <row r="26">
          <cell r="H26">
            <v>200000</v>
          </cell>
        </row>
        <row r="27">
          <cell r="H27">
            <v>100000</v>
          </cell>
        </row>
        <row r="28">
          <cell r="H28">
            <v>300000</v>
          </cell>
        </row>
        <row r="29">
          <cell r="H29">
            <v>100000</v>
          </cell>
        </row>
        <row r="30">
          <cell r="H30">
            <v>1201500</v>
          </cell>
        </row>
        <row r="33">
          <cell r="H33">
            <v>500000</v>
          </cell>
        </row>
      </sheetData>
      <sheetData sheetId="8">
        <row r="12">
          <cell r="H12">
            <v>3038500</v>
          </cell>
        </row>
        <row r="21">
          <cell r="H21">
            <v>600000</v>
          </cell>
        </row>
        <row r="22">
          <cell r="H22">
            <v>300000</v>
          </cell>
        </row>
        <row r="23">
          <cell r="H23">
            <v>0</v>
          </cell>
        </row>
        <row r="24">
          <cell r="H24">
            <v>1200000</v>
          </cell>
        </row>
        <row r="25">
          <cell r="H25">
            <v>1000000</v>
          </cell>
        </row>
        <row r="26">
          <cell r="H26">
            <v>200000</v>
          </cell>
        </row>
        <row r="27">
          <cell r="H27">
            <v>100000</v>
          </cell>
        </row>
        <row r="28">
          <cell r="H28">
            <v>50000</v>
          </cell>
        </row>
        <row r="29">
          <cell r="H29">
            <v>100000</v>
          </cell>
        </row>
        <row r="30">
          <cell r="H30">
            <v>0</v>
          </cell>
        </row>
        <row r="31">
          <cell r="H31">
            <v>54000</v>
          </cell>
        </row>
        <row r="32">
          <cell r="H32">
            <v>0</v>
          </cell>
        </row>
        <row r="33">
          <cell r="H33">
            <v>463000</v>
          </cell>
        </row>
      </sheetData>
      <sheetData sheetId="9">
        <row r="12">
          <cell r="H12">
            <v>2942500</v>
          </cell>
        </row>
        <row r="13">
          <cell r="H13">
            <v>0</v>
          </cell>
        </row>
        <row r="15">
          <cell r="H15">
            <v>11000000</v>
          </cell>
        </row>
        <row r="16">
          <cell r="H16">
            <v>9390000</v>
          </cell>
        </row>
        <row r="21">
          <cell r="H21">
            <v>1000000</v>
          </cell>
        </row>
        <row r="22">
          <cell r="H22">
            <v>600000</v>
          </cell>
        </row>
        <row r="23">
          <cell r="H23">
            <v>75000</v>
          </cell>
        </row>
        <row r="24">
          <cell r="H24">
            <v>1500000</v>
          </cell>
        </row>
        <row r="25">
          <cell r="H25">
            <v>1150000</v>
          </cell>
        </row>
        <row r="26">
          <cell r="H26">
            <v>200000</v>
          </cell>
        </row>
        <row r="27">
          <cell r="H27">
            <v>100000</v>
          </cell>
        </row>
        <row r="28">
          <cell r="H28">
            <v>100000</v>
          </cell>
        </row>
        <row r="29">
          <cell r="H29">
            <v>100000</v>
          </cell>
        </row>
        <row r="30">
          <cell r="H30">
            <v>1700000</v>
          </cell>
        </row>
        <row r="33">
          <cell r="H33">
            <v>714500</v>
          </cell>
        </row>
        <row r="34">
          <cell r="H34">
            <v>7000000</v>
          </cell>
        </row>
        <row r="35">
          <cell r="H35">
            <v>100000</v>
          </cell>
        </row>
      </sheetData>
      <sheetData sheetId="10">
        <row r="12">
          <cell r="H12">
            <v>3168000</v>
          </cell>
        </row>
        <row r="21">
          <cell r="H21">
            <v>800000</v>
          </cell>
        </row>
        <row r="22">
          <cell r="H22">
            <v>600000</v>
          </cell>
        </row>
        <row r="23">
          <cell r="H23">
            <v>0</v>
          </cell>
        </row>
        <row r="24">
          <cell r="H24">
            <v>1500000</v>
          </cell>
        </row>
        <row r="25">
          <cell r="H25">
            <v>1400000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100000</v>
          </cell>
        </row>
        <row r="30">
          <cell r="H30">
            <v>2000000</v>
          </cell>
        </row>
        <row r="31">
          <cell r="H31">
            <v>149500</v>
          </cell>
        </row>
        <row r="32">
          <cell r="H32">
            <v>0</v>
          </cell>
        </row>
        <row r="33">
          <cell r="H33">
            <v>543500</v>
          </cell>
        </row>
        <row r="35">
          <cell r="H35">
            <v>5000000</v>
          </cell>
        </row>
      </sheetData>
      <sheetData sheetId="11">
        <row r="12">
          <cell r="H12">
            <v>3140500</v>
          </cell>
        </row>
        <row r="14">
          <cell r="H14">
            <v>1270000</v>
          </cell>
        </row>
        <row r="15">
          <cell r="H15">
            <v>6100000</v>
          </cell>
        </row>
        <row r="21">
          <cell r="H21">
            <v>800000</v>
          </cell>
        </row>
        <row r="22">
          <cell r="H22">
            <v>600000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1500000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50000</v>
          </cell>
        </row>
        <row r="29">
          <cell r="H29">
            <v>100000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715000</v>
          </cell>
        </row>
        <row r="38">
          <cell r="F38">
            <v>11566000</v>
          </cell>
        </row>
      </sheetData>
      <sheetData sheetId="1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0110"/>
      <sheetName val="0210"/>
      <sheetName val="0310"/>
      <sheetName val="0410"/>
      <sheetName val="0510"/>
      <sheetName val="0610"/>
      <sheetName val="0710"/>
      <sheetName val="0810"/>
      <sheetName val="0910"/>
      <sheetName val="sum10"/>
    </sheetNames>
    <sheetDataSet>
      <sheetData sheetId="0">
        <row r="12">
          <cell r="H12">
            <v>4425000</v>
          </cell>
        </row>
        <row r="13">
          <cell r="H13">
            <v>3000000</v>
          </cell>
        </row>
        <row r="20">
          <cell r="H20">
            <v>1200000</v>
          </cell>
        </row>
        <row r="21">
          <cell r="H21">
            <v>500000</v>
          </cell>
        </row>
        <row r="22">
          <cell r="H22">
            <v>300000</v>
          </cell>
        </row>
        <row r="23">
          <cell r="H23">
            <v>1500000</v>
          </cell>
        </row>
        <row r="24">
          <cell r="H24">
            <v>1350000</v>
          </cell>
        </row>
        <row r="25">
          <cell r="H25">
            <v>200000</v>
          </cell>
        </row>
        <row r="26">
          <cell r="H26">
            <v>100000</v>
          </cell>
        </row>
        <row r="27">
          <cell r="H27">
            <v>250000</v>
          </cell>
        </row>
        <row r="28">
          <cell r="H28">
            <v>100000</v>
          </cell>
        </row>
        <row r="29">
          <cell r="H29">
            <v>1300000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1313000</v>
          </cell>
        </row>
      </sheetData>
      <sheetData sheetId="1">
        <row r="12">
          <cell r="H12">
            <v>3874000</v>
          </cell>
        </row>
        <row r="13">
          <cell r="H13">
            <v>3370000</v>
          </cell>
        </row>
        <row r="14">
          <cell r="H14">
            <v>70198</v>
          </cell>
        </row>
        <row r="20">
          <cell r="H20">
            <v>1200000</v>
          </cell>
        </row>
        <row r="21">
          <cell r="H21">
            <v>1000000</v>
          </cell>
        </row>
        <row r="22">
          <cell r="H22">
            <v>300000</v>
          </cell>
        </row>
        <row r="23">
          <cell r="H23">
            <v>1500000</v>
          </cell>
        </row>
        <row r="24">
          <cell r="H24">
            <v>1050000</v>
          </cell>
        </row>
        <row r="25">
          <cell r="H25">
            <v>200000</v>
          </cell>
        </row>
        <row r="26">
          <cell r="H26">
            <v>100000</v>
          </cell>
        </row>
        <row r="27">
          <cell r="H27">
            <v>50000</v>
          </cell>
        </row>
        <row r="28">
          <cell r="H28">
            <v>200000</v>
          </cell>
        </row>
        <row r="29">
          <cell r="H29">
            <v>200000</v>
          </cell>
        </row>
        <row r="30">
          <cell r="H30">
            <v>450000</v>
          </cell>
        </row>
        <row r="31">
          <cell r="H31">
            <v>0</v>
          </cell>
        </row>
        <row r="32">
          <cell r="H32">
            <v>1000000</v>
          </cell>
        </row>
        <row r="34">
          <cell r="H34">
            <v>15000000</v>
          </cell>
        </row>
        <row r="35">
          <cell r="H35">
            <v>555000</v>
          </cell>
        </row>
        <row r="36">
          <cell r="H36">
            <v>292792</v>
          </cell>
        </row>
      </sheetData>
      <sheetData sheetId="2">
        <row r="12">
          <cell r="H12">
            <v>5377000</v>
          </cell>
        </row>
        <row r="13">
          <cell r="H13">
            <v>3000000</v>
          </cell>
        </row>
        <row r="20">
          <cell r="H20">
            <v>1200000</v>
          </cell>
        </row>
        <row r="21">
          <cell r="H21">
            <v>1000000</v>
          </cell>
        </row>
        <row r="22">
          <cell r="H22">
            <v>100000</v>
          </cell>
        </row>
        <row r="23">
          <cell r="H23">
            <v>1500000</v>
          </cell>
        </row>
        <row r="24">
          <cell r="H24">
            <v>1350000</v>
          </cell>
        </row>
        <row r="25">
          <cell r="H25">
            <v>200000</v>
          </cell>
        </row>
        <row r="26">
          <cell r="H26">
            <v>100000</v>
          </cell>
        </row>
        <row r="27">
          <cell r="H27">
            <v>50000</v>
          </cell>
        </row>
        <row r="28">
          <cell r="H28">
            <v>200000</v>
          </cell>
        </row>
        <row r="29">
          <cell r="H29">
            <v>300000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800000</v>
          </cell>
        </row>
        <row r="34">
          <cell r="H34">
            <v>3300000</v>
          </cell>
        </row>
        <row r="36">
          <cell r="H36">
            <v>150000</v>
          </cell>
        </row>
      </sheetData>
      <sheetData sheetId="3">
        <row r="12">
          <cell r="H12">
            <v>7193000</v>
          </cell>
        </row>
        <row r="13">
          <cell r="H13">
            <v>2900000</v>
          </cell>
        </row>
        <row r="15">
          <cell r="H15">
            <v>100000000</v>
          </cell>
        </row>
        <row r="20">
          <cell r="H20">
            <v>1500000</v>
          </cell>
        </row>
        <row r="21">
          <cell r="H21">
            <v>1000000</v>
          </cell>
        </row>
        <row r="22">
          <cell r="H22">
            <v>450000</v>
          </cell>
        </row>
        <row r="23">
          <cell r="H23">
            <v>1500000</v>
          </cell>
        </row>
        <row r="24">
          <cell r="H24">
            <v>750000</v>
          </cell>
        </row>
        <row r="25">
          <cell r="H25">
            <v>200000</v>
          </cell>
        </row>
        <row r="26">
          <cell r="H26">
            <v>100000</v>
          </cell>
        </row>
        <row r="27">
          <cell r="H27">
            <v>0</v>
          </cell>
        </row>
        <row r="28">
          <cell r="H28">
            <v>200000</v>
          </cell>
        </row>
        <row r="29">
          <cell r="H29">
            <v>275000</v>
          </cell>
        </row>
        <row r="30">
          <cell r="H30">
            <v>50000</v>
          </cell>
        </row>
        <row r="31">
          <cell r="H31">
            <v>0</v>
          </cell>
        </row>
        <row r="32">
          <cell r="H32">
            <v>946000</v>
          </cell>
        </row>
        <row r="33">
          <cell r="H33">
            <v>45000</v>
          </cell>
        </row>
        <row r="34">
          <cell r="H34">
            <v>10000000</v>
          </cell>
        </row>
        <row r="35">
          <cell r="H35">
            <v>680000</v>
          </cell>
        </row>
        <row r="37">
          <cell r="H37">
            <v>900000</v>
          </cell>
        </row>
      </sheetData>
      <sheetData sheetId="4">
        <row r="12">
          <cell r="H12">
            <v>3852000</v>
          </cell>
        </row>
        <row r="13">
          <cell r="H13">
            <v>2950000</v>
          </cell>
        </row>
        <row r="20">
          <cell r="H20">
            <v>1200000</v>
          </cell>
        </row>
        <row r="21">
          <cell r="H21">
            <v>750000</v>
          </cell>
        </row>
        <row r="22">
          <cell r="H22">
            <v>300000</v>
          </cell>
        </row>
        <row r="23">
          <cell r="H23">
            <v>1750000</v>
          </cell>
        </row>
        <row r="24">
          <cell r="H24">
            <v>850000</v>
          </cell>
        </row>
        <row r="25">
          <cell r="H25">
            <v>500000</v>
          </cell>
        </row>
        <row r="26">
          <cell r="H26">
            <v>100000</v>
          </cell>
        </row>
        <row r="27">
          <cell r="H27">
            <v>0</v>
          </cell>
        </row>
        <row r="28">
          <cell r="H28">
            <v>200000</v>
          </cell>
        </row>
        <row r="29">
          <cell r="H29">
            <v>1200000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757000</v>
          </cell>
        </row>
        <row r="33">
          <cell r="H33">
            <v>90000</v>
          </cell>
        </row>
        <row r="35">
          <cell r="H35">
            <v>400000</v>
          </cell>
        </row>
        <row r="37">
          <cell r="H37">
            <v>600000</v>
          </cell>
        </row>
      </sheetData>
      <sheetData sheetId="5">
        <row r="12">
          <cell r="H12">
            <v>5608000</v>
          </cell>
        </row>
        <row r="13">
          <cell r="H13">
            <v>2950000</v>
          </cell>
        </row>
        <row r="16">
          <cell r="H16">
            <v>500000</v>
          </cell>
        </row>
        <row r="20">
          <cell r="H20">
            <v>1200000</v>
          </cell>
        </row>
        <row r="21">
          <cell r="H21">
            <v>1000000</v>
          </cell>
        </row>
        <row r="22">
          <cell r="H22">
            <v>150000</v>
          </cell>
        </row>
        <row r="23">
          <cell r="H23">
            <v>1750000</v>
          </cell>
        </row>
        <row r="24">
          <cell r="H24">
            <v>850000</v>
          </cell>
        </row>
        <row r="25">
          <cell r="H25">
            <v>200000</v>
          </cell>
        </row>
        <row r="26">
          <cell r="H26">
            <v>100000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2250000</v>
          </cell>
        </row>
        <row r="30">
          <cell r="H30">
            <v>0</v>
          </cell>
        </row>
        <row r="31">
          <cell r="H31">
            <v>237000</v>
          </cell>
        </row>
        <row r="32">
          <cell r="H32">
            <v>458000</v>
          </cell>
        </row>
        <row r="34">
          <cell r="H34">
            <v>11300000</v>
          </cell>
        </row>
        <row r="37">
          <cell r="H37">
            <v>300000</v>
          </cell>
        </row>
      </sheetData>
      <sheetData sheetId="6">
        <row r="12">
          <cell r="H12">
            <v>5521000</v>
          </cell>
        </row>
        <row r="13">
          <cell r="H13">
            <v>2950000</v>
          </cell>
        </row>
        <row r="14">
          <cell r="H14">
            <v>108815</v>
          </cell>
        </row>
        <row r="16">
          <cell r="H16">
            <v>600000</v>
          </cell>
        </row>
        <row r="20">
          <cell r="H20">
            <v>1500000</v>
          </cell>
        </row>
        <row r="21">
          <cell r="H21">
            <v>1250000</v>
          </cell>
        </row>
        <row r="22">
          <cell r="H22">
            <v>0</v>
          </cell>
        </row>
        <row r="23">
          <cell r="H23">
            <v>1750000</v>
          </cell>
        </row>
        <row r="24">
          <cell r="H24">
            <v>850000</v>
          </cell>
        </row>
        <row r="25">
          <cell r="H25">
            <v>450000</v>
          </cell>
        </row>
        <row r="26">
          <cell r="H26">
            <v>100000</v>
          </cell>
        </row>
        <row r="27">
          <cell r="H27">
            <v>550000</v>
          </cell>
        </row>
        <row r="28">
          <cell r="H28">
            <v>400000</v>
          </cell>
        </row>
        <row r="29">
          <cell r="H29">
            <v>1940000</v>
          </cell>
        </row>
        <row r="30">
          <cell r="H30">
            <v>52000</v>
          </cell>
        </row>
        <row r="31">
          <cell r="H31">
            <v>0</v>
          </cell>
        </row>
        <row r="32">
          <cell r="H32">
            <v>690000</v>
          </cell>
        </row>
        <row r="33">
          <cell r="H33">
            <v>52763</v>
          </cell>
        </row>
        <row r="34">
          <cell r="H34">
            <v>10200000</v>
          </cell>
        </row>
        <row r="35">
          <cell r="H35">
            <v>925000</v>
          </cell>
        </row>
        <row r="36">
          <cell r="H36">
            <v>500000</v>
          </cell>
        </row>
        <row r="37">
          <cell r="H37">
            <v>300000</v>
          </cell>
        </row>
      </sheetData>
      <sheetData sheetId="7">
        <row r="12">
          <cell r="H12">
            <v>4899000</v>
          </cell>
        </row>
        <row r="13">
          <cell r="H13">
            <v>2950000</v>
          </cell>
        </row>
        <row r="14">
          <cell r="H14">
            <v>288115</v>
          </cell>
        </row>
        <row r="16">
          <cell r="H16">
            <v>500000</v>
          </cell>
        </row>
        <row r="20">
          <cell r="H20">
            <v>1200000</v>
          </cell>
        </row>
        <row r="21">
          <cell r="H21">
            <v>750000</v>
          </cell>
        </row>
        <row r="22">
          <cell r="H22">
            <v>0</v>
          </cell>
        </row>
        <row r="23">
          <cell r="H23">
            <v>1750000</v>
          </cell>
        </row>
        <row r="24">
          <cell r="H24">
            <v>850000</v>
          </cell>
        </row>
        <row r="25">
          <cell r="H25">
            <v>200000</v>
          </cell>
        </row>
        <row r="26">
          <cell r="H26">
            <v>100000</v>
          </cell>
        </row>
        <row r="27">
          <cell r="H27">
            <v>300000</v>
          </cell>
        </row>
        <row r="28">
          <cell r="H28">
            <v>0</v>
          </cell>
        </row>
        <row r="29">
          <cell r="H29">
            <v>6216000</v>
          </cell>
        </row>
        <row r="30">
          <cell r="H30">
            <v>271500</v>
          </cell>
        </row>
        <row r="31">
          <cell r="H31">
            <v>250000</v>
          </cell>
        </row>
        <row r="32">
          <cell r="H32">
            <v>750000</v>
          </cell>
        </row>
        <row r="33">
          <cell r="H33">
            <v>150622</v>
          </cell>
        </row>
        <row r="34">
          <cell r="H34">
            <v>8000000</v>
          </cell>
        </row>
        <row r="35">
          <cell r="H35">
            <v>950000</v>
          </cell>
        </row>
        <row r="36">
          <cell r="H36">
            <v>2260000</v>
          </cell>
        </row>
        <row r="37">
          <cell r="H37">
            <v>600000</v>
          </cell>
        </row>
      </sheetData>
      <sheetData sheetId="8">
        <row r="12">
          <cell r="H12">
            <v>4384000</v>
          </cell>
        </row>
        <row r="13">
          <cell r="H13">
            <v>2950000</v>
          </cell>
        </row>
        <row r="14">
          <cell r="H14">
            <v>37301</v>
          </cell>
        </row>
        <row r="15">
          <cell r="H15">
            <v>17810000</v>
          </cell>
        </row>
        <row r="16">
          <cell r="H16">
            <v>6735000</v>
          </cell>
        </row>
        <row r="20">
          <cell r="H20">
            <v>1500000</v>
          </cell>
        </row>
        <row r="21">
          <cell r="H21">
            <v>1800000</v>
          </cell>
        </row>
        <row r="22">
          <cell r="H22">
            <v>150000</v>
          </cell>
        </row>
        <row r="23">
          <cell r="H23">
            <v>1750000</v>
          </cell>
        </row>
        <row r="24">
          <cell r="H24">
            <v>850000</v>
          </cell>
        </row>
        <row r="25">
          <cell r="H25">
            <v>400000</v>
          </cell>
        </row>
        <row r="26">
          <cell r="H26">
            <v>100000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950000</v>
          </cell>
        </row>
        <row r="30">
          <cell r="H30">
            <v>130000</v>
          </cell>
        </row>
        <row r="31">
          <cell r="H31">
            <v>327000</v>
          </cell>
        </row>
        <row r="32">
          <cell r="H32">
            <v>1000000</v>
          </cell>
        </row>
        <row r="33">
          <cell r="H33">
            <v>37460</v>
          </cell>
        </row>
        <row r="35">
          <cell r="H35">
            <v>500000</v>
          </cell>
        </row>
        <row r="36">
          <cell r="H36">
            <v>2031000</v>
          </cell>
        </row>
        <row r="37">
          <cell r="H37">
            <v>1350000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tabSelected="1" topLeftCell="A7" workbookViewId="0">
      <selection activeCell="L19" sqref="L19"/>
    </sheetView>
  </sheetViews>
  <sheetFormatPr defaultRowHeight="15"/>
  <cols>
    <col min="1" max="1" width="4" customWidth="1"/>
    <col min="2" max="2" width="19.28515625" customWidth="1"/>
    <col min="3" max="3" width="10" customWidth="1"/>
    <col min="4" max="4" width="9.7109375" customWidth="1"/>
    <col min="5" max="5" width="10.85546875" customWidth="1"/>
    <col min="6" max="6" width="9.7109375" customWidth="1"/>
    <col min="7" max="8" width="9.85546875" customWidth="1"/>
    <col min="9" max="9" width="11" customWidth="1"/>
  </cols>
  <sheetData>
    <row r="1" spans="1:9" ht="18">
      <c r="A1" s="1" t="s">
        <v>0</v>
      </c>
    </row>
    <row r="2" spans="1:9" ht="18">
      <c r="A2" s="1" t="s">
        <v>1</v>
      </c>
    </row>
    <row r="3" spans="1:9" ht="9.75" customHeight="1">
      <c r="A3" s="1"/>
    </row>
    <row r="4" spans="1:9" ht="17.25" customHeight="1">
      <c r="A4" s="37" t="s">
        <v>2</v>
      </c>
      <c r="B4" s="37"/>
      <c r="C4" s="37"/>
      <c r="D4" s="37"/>
      <c r="E4" s="37"/>
      <c r="F4" s="37"/>
      <c r="G4" s="37"/>
      <c r="H4" s="37"/>
      <c r="I4" s="37"/>
    </row>
    <row r="5" spans="1:9" ht="15" customHeight="1">
      <c r="A5" s="37" t="s">
        <v>42</v>
      </c>
      <c r="B5" s="37"/>
      <c r="C5" s="37"/>
      <c r="D5" s="37"/>
      <c r="E5" s="37"/>
      <c r="F5" s="37"/>
      <c r="G5" s="37"/>
      <c r="H5" s="37"/>
      <c r="I5" s="37"/>
    </row>
    <row r="6" spans="1:9" ht="0.75" customHeight="1"/>
    <row r="7" spans="1:9">
      <c r="A7" s="39" t="s">
        <v>4</v>
      </c>
      <c r="B7" s="39" t="s">
        <v>5</v>
      </c>
      <c r="C7" s="40" t="s">
        <v>41</v>
      </c>
      <c r="D7" s="40"/>
      <c r="E7" s="40"/>
      <c r="F7" s="40"/>
      <c r="G7" s="40"/>
      <c r="H7" s="40"/>
      <c r="I7" s="39" t="s">
        <v>16</v>
      </c>
    </row>
    <row r="8" spans="1:9">
      <c r="A8" s="39"/>
      <c r="B8" s="39"/>
      <c r="C8" s="4">
        <v>2005</v>
      </c>
      <c r="D8" s="4">
        <f>C8+1</f>
        <v>2006</v>
      </c>
      <c r="E8" s="4">
        <f t="shared" ref="E8:H8" si="0">D8+1</f>
        <v>2007</v>
      </c>
      <c r="F8" s="4">
        <f t="shared" si="0"/>
        <v>2008</v>
      </c>
      <c r="G8" s="4">
        <f t="shared" si="0"/>
        <v>2009</v>
      </c>
      <c r="H8" s="4">
        <f t="shared" si="0"/>
        <v>2010</v>
      </c>
      <c r="I8" s="39"/>
    </row>
    <row r="9" spans="1:9" ht="24" customHeight="1">
      <c r="A9" s="17" t="s">
        <v>6</v>
      </c>
      <c r="B9" s="18" t="s">
        <v>7</v>
      </c>
      <c r="C9" s="19">
        <f>[1]sum05!$C$7</f>
        <v>6513000</v>
      </c>
      <c r="D9" s="19">
        <f>C9+C17-C44</f>
        <v>8581700</v>
      </c>
      <c r="E9" s="19">
        <f t="shared" ref="E9:H9" si="1">D9+D17-D44</f>
        <v>13097200</v>
      </c>
      <c r="F9" s="19">
        <f t="shared" si="1"/>
        <v>13752150</v>
      </c>
      <c r="G9" s="19">
        <f t="shared" si="1"/>
        <v>11566000</v>
      </c>
      <c r="H9" s="19">
        <f t="shared" si="1"/>
        <v>23441246</v>
      </c>
      <c r="I9" s="20"/>
    </row>
    <row r="10" spans="1:9" ht="21.75" customHeight="1">
      <c r="A10" s="17" t="s">
        <v>8</v>
      </c>
      <c r="B10" s="21" t="s">
        <v>9</v>
      </c>
      <c r="C10" s="22"/>
      <c r="D10" s="22"/>
      <c r="E10" s="22"/>
      <c r="F10" s="22"/>
      <c r="G10" s="22"/>
      <c r="H10" s="22"/>
      <c r="I10" s="23">
        <f>SUM(C10:H10)</f>
        <v>0</v>
      </c>
    </row>
    <row r="11" spans="1:9">
      <c r="A11" s="17"/>
      <c r="B11" s="21" t="s">
        <v>10</v>
      </c>
      <c r="C11" s="22">
        <f>'2005'!G9</f>
        <v>5610600</v>
      </c>
      <c r="D11" s="22">
        <f>'2006'!O9</f>
        <v>22780600</v>
      </c>
      <c r="E11" s="22">
        <f>'2007'!O9</f>
        <v>30946400</v>
      </c>
      <c r="F11" s="22">
        <f>'2008'!O9</f>
        <v>39875950</v>
      </c>
      <c r="G11" s="22">
        <f>'2009'!O9</f>
        <v>51511000</v>
      </c>
      <c r="H11" s="22">
        <f>'2010'!O9</f>
        <v>45133000</v>
      </c>
      <c r="I11" s="23">
        <f t="shared" ref="I11:I16" si="2">SUM(C11:H11)</f>
        <v>195857550</v>
      </c>
    </row>
    <row r="12" spans="1:9">
      <c r="A12" s="17"/>
      <c r="B12" s="21" t="s">
        <v>11</v>
      </c>
      <c r="C12" s="22">
        <f>'2005'!G10</f>
        <v>7363000</v>
      </c>
      <c r="D12" s="22">
        <f>'2006'!O10</f>
        <v>31382100</v>
      </c>
      <c r="E12" s="22">
        <f>'2007'!O10</f>
        <v>29512000</v>
      </c>
      <c r="F12" s="22">
        <f>'2008'!O10</f>
        <v>14140000</v>
      </c>
      <c r="G12" s="22">
        <f>'2009'!O10</f>
        <v>59871650</v>
      </c>
      <c r="H12" s="22">
        <f>'2010'!O10</f>
        <v>27020000</v>
      </c>
      <c r="I12" s="23">
        <f t="shared" si="2"/>
        <v>169288750</v>
      </c>
    </row>
    <row r="13" spans="1:9">
      <c r="A13" s="17"/>
      <c r="B13" s="21" t="s">
        <v>12</v>
      </c>
      <c r="C13" s="22">
        <f>'2005'!G11</f>
        <v>10077700</v>
      </c>
      <c r="D13" s="22">
        <f>'2006'!O11</f>
        <v>9384600</v>
      </c>
      <c r="E13" s="22">
        <f>'2007'!O11</f>
        <v>7900000</v>
      </c>
      <c r="F13" s="22">
        <f>'2008'!O11</f>
        <v>9890000</v>
      </c>
      <c r="G13" s="22">
        <f>'2009'!O11</f>
        <v>17000000</v>
      </c>
      <c r="H13" s="22">
        <f>'2010'!O11</f>
        <v>37301</v>
      </c>
      <c r="I13" s="23">
        <f t="shared" si="2"/>
        <v>54289601</v>
      </c>
    </row>
    <row r="14" spans="1:9">
      <c r="A14" s="17"/>
      <c r="B14" s="21" t="s">
        <v>13</v>
      </c>
      <c r="C14" s="22">
        <f>'2005'!G12</f>
        <v>0</v>
      </c>
      <c r="D14" s="22">
        <f>'2006'!O12</f>
        <v>8832500</v>
      </c>
      <c r="E14" s="22">
        <f>'2007'!O12</f>
        <v>46787050</v>
      </c>
      <c r="F14" s="22">
        <f>'2008'!O12</f>
        <v>9903000</v>
      </c>
      <c r="G14" s="22">
        <f>'2009'!O12</f>
        <v>20150000</v>
      </c>
      <c r="H14" s="22">
        <f>'2010'!O12</f>
        <v>17810000</v>
      </c>
      <c r="I14" s="23">
        <f t="shared" si="2"/>
        <v>103482550</v>
      </c>
    </row>
    <row r="15" spans="1:9">
      <c r="A15" s="17"/>
      <c r="B15" s="21" t="s">
        <v>14</v>
      </c>
      <c r="C15" s="22">
        <f>'2005'!G13</f>
        <v>0</v>
      </c>
      <c r="D15" s="22">
        <f>'2006'!O13</f>
        <v>0</v>
      </c>
      <c r="E15" s="22">
        <f>'2007'!O13</f>
        <v>0</v>
      </c>
      <c r="F15" s="22">
        <f>'2008'!O13</f>
        <v>17100000</v>
      </c>
      <c r="G15" s="22">
        <f>'2009'!O13</f>
        <v>0</v>
      </c>
      <c r="H15" s="22">
        <f>'2010'!O13</f>
        <v>100000000</v>
      </c>
      <c r="I15" s="23">
        <f t="shared" si="2"/>
        <v>117100000</v>
      </c>
    </row>
    <row r="16" spans="1:9">
      <c r="A16" s="17"/>
      <c r="B16" s="24" t="s">
        <v>15</v>
      </c>
      <c r="C16" s="22">
        <f>'2005'!G14</f>
        <v>6648600</v>
      </c>
      <c r="D16" s="22">
        <f>'2006'!O14</f>
        <v>12926600</v>
      </c>
      <c r="E16" s="22">
        <f>'2007'!O14</f>
        <v>8130000</v>
      </c>
      <c r="F16" s="22">
        <f>'2008'!O14</f>
        <v>1790000</v>
      </c>
      <c r="G16" s="22">
        <f>'2009'!O14</f>
        <v>1244105</v>
      </c>
      <c r="H16" s="22">
        <f>'2010'!O14</f>
        <v>8802128</v>
      </c>
      <c r="I16" s="23">
        <f t="shared" si="2"/>
        <v>39541433</v>
      </c>
    </row>
    <row r="17" spans="1:9">
      <c r="A17" s="17"/>
      <c r="B17" s="16" t="s">
        <v>16</v>
      </c>
      <c r="C17" s="25">
        <f>SUM(C10:C16)</f>
        <v>29699900</v>
      </c>
      <c r="D17" s="25">
        <f t="shared" ref="D17:I17" si="3">SUM(D10:D16)</f>
        <v>85306400</v>
      </c>
      <c r="E17" s="25">
        <f t="shared" si="3"/>
        <v>123275450</v>
      </c>
      <c r="F17" s="25">
        <f t="shared" si="3"/>
        <v>92698950</v>
      </c>
      <c r="G17" s="25">
        <f t="shared" si="3"/>
        <v>149776755</v>
      </c>
      <c r="H17" s="25">
        <f t="shared" si="3"/>
        <v>198802429</v>
      </c>
      <c r="I17" s="25">
        <f t="shared" si="3"/>
        <v>679559884</v>
      </c>
    </row>
    <row r="18" spans="1:9">
      <c r="A18" s="17" t="s">
        <v>17</v>
      </c>
      <c r="B18" s="26" t="s">
        <v>18</v>
      </c>
      <c r="C18" s="27"/>
      <c r="D18" s="27"/>
      <c r="E18" s="27"/>
      <c r="F18" s="27"/>
      <c r="G18" s="27"/>
      <c r="H18" s="27"/>
      <c r="I18" s="27"/>
    </row>
    <row r="19" spans="1:9" ht="20.25" customHeight="1">
      <c r="A19" s="17"/>
      <c r="B19" s="28" t="s">
        <v>19</v>
      </c>
      <c r="C19" s="29">
        <f>'2005'!G17</f>
        <v>1500000</v>
      </c>
      <c r="D19" s="19">
        <f>'2006'!O17</f>
        <v>5300000</v>
      </c>
      <c r="E19" s="19">
        <f>'2007'!O17</f>
        <v>5110000</v>
      </c>
      <c r="F19" s="19">
        <f>'2008'!O17</f>
        <v>6900000</v>
      </c>
      <c r="G19" s="19">
        <f>'2009'!O17</f>
        <v>12350000</v>
      </c>
      <c r="H19" s="19">
        <f>'2010'!O17</f>
        <v>11700000</v>
      </c>
      <c r="I19" s="20">
        <f t="shared" ref="I19:I43" si="4">SUM(C19:H19)</f>
        <v>42860000</v>
      </c>
    </row>
    <row r="20" spans="1:9">
      <c r="A20" s="17"/>
      <c r="B20" s="30" t="s">
        <v>20</v>
      </c>
      <c r="C20" s="31">
        <f>'2005'!G18</f>
        <v>450000</v>
      </c>
      <c r="D20" s="22">
        <f>'2006'!O18</f>
        <v>4550000</v>
      </c>
      <c r="E20" s="22">
        <f>'2007'!O18</f>
        <v>4900000</v>
      </c>
      <c r="F20" s="22">
        <f>'2008'!O18</f>
        <v>5200000</v>
      </c>
      <c r="G20" s="22">
        <f>'2009'!O18</f>
        <v>8700000</v>
      </c>
      <c r="H20" s="22">
        <f>'2010'!O18</f>
        <v>9050000</v>
      </c>
      <c r="I20" s="23">
        <f t="shared" si="4"/>
        <v>32850000</v>
      </c>
    </row>
    <row r="21" spans="1:9">
      <c r="A21" s="17"/>
      <c r="B21" s="30" t="s">
        <v>21</v>
      </c>
      <c r="C21" s="31">
        <f>'2005'!G19</f>
        <v>0</v>
      </c>
      <c r="D21" s="22">
        <f>'2006'!O19</f>
        <v>500000</v>
      </c>
      <c r="E21" s="22">
        <f>'2007'!O19</f>
        <v>1750000</v>
      </c>
      <c r="F21" s="22">
        <f>'2008'!O19</f>
        <v>1100000</v>
      </c>
      <c r="G21" s="22">
        <f>'2009'!O19</f>
        <v>1100000</v>
      </c>
      <c r="H21" s="22">
        <f>'2010'!O19</f>
        <v>1750000</v>
      </c>
      <c r="I21" s="23">
        <f t="shared" si="4"/>
        <v>6200000</v>
      </c>
    </row>
    <row r="22" spans="1:9">
      <c r="A22" s="17"/>
      <c r="B22" s="30" t="s">
        <v>22</v>
      </c>
      <c r="C22" s="31">
        <f>'2005'!G20</f>
        <v>3000000</v>
      </c>
      <c r="D22" s="22">
        <f>'2006'!O20</f>
        <v>13000000</v>
      </c>
      <c r="E22" s="22">
        <f>'2007'!O20</f>
        <v>12800000</v>
      </c>
      <c r="F22" s="22">
        <f>'2008'!O20</f>
        <v>14800000</v>
      </c>
      <c r="G22" s="22">
        <f>'2009'!O20</f>
        <v>18000000</v>
      </c>
      <c r="H22" s="22">
        <f>'2010'!O20</f>
        <v>14750000</v>
      </c>
      <c r="I22" s="23">
        <f t="shared" si="4"/>
        <v>76350000</v>
      </c>
    </row>
    <row r="23" spans="1:9">
      <c r="A23" s="17"/>
      <c r="B23" s="30" t="s">
        <v>23</v>
      </c>
      <c r="C23" s="31">
        <f>'2005'!G21</f>
        <v>2510000</v>
      </c>
      <c r="D23" s="22">
        <f>'2006'!O21</f>
        <v>7950000</v>
      </c>
      <c r="E23" s="22">
        <f>'2007'!O21</f>
        <v>6800000</v>
      </c>
      <c r="F23" s="22">
        <f>'2008'!O21</f>
        <v>11150000</v>
      </c>
      <c r="G23" s="22">
        <f>'2009'!O21</f>
        <v>10700000</v>
      </c>
      <c r="H23" s="22">
        <f>'2010'!O21</f>
        <v>8750000</v>
      </c>
      <c r="I23" s="23">
        <f t="shared" si="4"/>
        <v>47860000</v>
      </c>
    </row>
    <row r="24" spans="1:9">
      <c r="A24" s="17"/>
      <c r="B24" s="30" t="s">
        <v>24</v>
      </c>
      <c r="C24" s="31">
        <f>'2005'!G22</f>
        <v>670000</v>
      </c>
      <c r="D24" s="22">
        <f>'2006'!O22</f>
        <v>2400000</v>
      </c>
      <c r="E24" s="22">
        <f>'2007'!O22</f>
        <v>2200000</v>
      </c>
      <c r="F24" s="22">
        <f>'2008'!O22</f>
        <v>2500000</v>
      </c>
      <c r="G24" s="22">
        <f>'2009'!O22</f>
        <v>2500000</v>
      </c>
      <c r="H24" s="22">
        <f>'2010'!O22</f>
        <v>2550000</v>
      </c>
      <c r="I24" s="23">
        <f t="shared" si="4"/>
        <v>12820000</v>
      </c>
    </row>
    <row r="25" spans="1:9">
      <c r="A25" s="17"/>
      <c r="B25" s="30" t="s">
        <v>25</v>
      </c>
      <c r="C25" s="31">
        <f>'2005'!G23</f>
        <v>480000</v>
      </c>
      <c r="D25" s="22">
        <f>'2006'!O23</f>
        <v>1530000</v>
      </c>
      <c r="E25" s="22">
        <f>'2007'!O23</f>
        <v>1100000</v>
      </c>
      <c r="F25" s="22">
        <f>'2008'!O23</f>
        <v>1100000</v>
      </c>
      <c r="G25" s="22">
        <f>'2009'!O23</f>
        <v>1300000</v>
      </c>
      <c r="H25" s="22">
        <f>'2010'!O23</f>
        <v>900000</v>
      </c>
      <c r="I25" s="23">
        <f t="shared" si="4"/>
        <v>6410000</v>
      </c>
    </row>
    <row r="26" spans="1:9">
      <c r="A26" s="17"/>
      <c r="B26" s="30" t="s">
        <v>26</v>
      </c>
      <c r="C26" s="31">
        <f>'2005'!G24</f>
        <v>12500</v>
      </c>
      <c r="D26" s="22">
        <f>'2006'!O24</f>
        <v>650000</v>
      </c>
      <c r="E26" s="22">
        <f>'2007'!O24</f>
        <v>1785000</v>
      </c>
      <c r="F26" s="22">
        <f>'2008'!O24</f>
        <v>1000000</v>
      </c>
      <c r="G26" s="22">
        <f>'2009'!O24</f>
        <v>800000</v>
      </c>
      <c r="H26" s="22">
        <f>'2010'!O24</f>
        <v>1200000</v>
      </c>
      <c r="I26" s="23">
        <f t="shared" si="4"/>
        <v>5447500</v>
      </c>
    </row>
    <row r="27" spans="1:9">
      <c r="A27" s="17"/>
      <c r="B27" s="30" t="s">
        <v>27</v>
      </c>
      <c r="C27" s="31">
        <f>'2005'!G25</f>
        <v>0</v>
      </c>
      <c r="D27" s="22">
        <f>'2006'!O25</f>
        <v>1610000</v>
      </c>
      <c r="E27" s="22">
        <f>'2007'!O25</f>
        <v>1000000</v>
      </c>
      <c r="F27" s="22">
        <f>'2008'!O25</f>
        <v>1100000</v>
      </c>
      <c r="G27" s="22">
        <f>'2009'!O25</f>
        <v>1370000</v>
      </c>
      <c r="H27" s="22">
        <f>'2010'!O25</f>
        <v>1300000</v>
      </c>
      <c r="I27" s="23">
        <f t="shared" si="4"/>
        <v>6380000</v>
      </c>
    </row>
    <row r="28" spans="1:9">
      <c r="A28" s="17"/>
      <c r="B28" s="30" t="s">
        <v>28</v>
      </c>
      <c r="C28" s="31">
        <f>'2005'!G26</f>
        <v>3715600</v>
      </c>
      <c r="D28" s="22">
        <f>'2006'!O26</f>
        <v>9799800</v>
      </c>
      <c r="E28" s="22">
        <f>'2007'!O26</f>
        <v>8065000</v>
      </c>
      <c r="F28" s="22">
        <f>'2008'!O26</f>
        <v>6212500</v>
      </c>
      <c r="G28" s="22">
        <f>'2009'!O26</f>
        <v>9336850</v>
      </c>
      <c r="H28" s="22">
        <f>'2010'!O26</f>
        <v>14631000</v>
      </c>
      <c r="I28" s="23">
        <f t="shared" si="4"/>
        <v>51760750</v>
      </c>
    </row>
    <row r="29" spans="1:9">
      <c r="A29" s="17"/>
      <c r="B29" s="30" t="s">
        <v>29</v>
      </c>
      <c r="C29" s="31">
        <f>'2005'!G27</f>
        <v>277200</v>
      </c>
      <c r="D29" s="22">
        <f>'2006'!O27</f>
        <v>460100</v>
      </c>
      <c r="E29" s="22">
        <f>'2007'!O27</f>
        <v>99800</v>
      </c>
      <c r="F29" s="22">
        <f>'2008'!O27</f>
        <v>423100</v>
      </c>
      <c r="G29" s="22">
        <f>'2009'!O27</f>
        <v>624100</v>
      </c>
      <c r="H29" s="22">
        <f>'2010'!O27</f>
        <v>953500</v>
      </c>
      <c r="I29" s="23">
        <f t="shared" si="4"/>
        <v>2837800</v>
      </c>
    </row>
    <row r="30" spans="1:9">
      <c r="A30" s="17"/>
      <c r="B30" s="30" t="s">
        <v>30</v>
      </c>
      <c r="C30" s="31">
        <f>'2005'!G28</f>
        <v>247500</v>
      </c>
      <c r="D30" s="22">
        <f>'2006'!O28</f>
        <v>314000</v>
      </c>
      <c r="E30" s="22">
        <f>'2007'!O28</f>
        <v>334000</v>
      </c>
      <c r="F30" s="22">
        <f>'2008'!O28</f>
        <v>1225000</v>
      </c>
      <c r="G30" s="22">
        <f>'2009'!O28</f>
        <v>1564700</v>
      </c>
      <c r="H30" s="22">
        <f>'2010'!O28</f>
        <v>814000</v>
      </c>
      <c r="I30" s="23">
        <f t="shared" si="4"/>
        <v>4499200</v>
      </c>
    </row>
    <row r="31" spans="1:9">
      <c r="A31" s="17"/>
      <c r="B31" s="30" t="s">
        <v>31</v>
      </c>
      <c r="C31" s="31">
        <f>'2005'!G29</f>
        <v>1950000</v>
      </c>
      <c r="D31" s="22">
        <f>'2006'!O29</f>
        <v>10363000</v>
      </c>
      <c r="E31" s="22">
        <f>'2007'!O29</f>
        <v>10831500</v>
      </c>
      <c r="F31" s="22">
        <f>'2008'!O29</f>
        <v>7074500</v>
      </c>
      <c r="G31" s="22">
        <f>'2009'!O29</f>
        <v>6732000</v>
      </c>
      <c r="H31" s="22">
        <f>'2010'!O29</f>
        <v>7714000</v>
      </c>
      <c r="I31" s="23">
        <f t="shared" si="4"/>
        <v>44665000</v>
      </c>
    </row>
    <row r="32" spans="1:9">
      <c r="A32" s="17"/>
      <c r="B32" s="30" t="s">
        <v>32</v>
      </c>
      <c r="C32" s="31">
        <f>'2005'!G30</f>
        <v>0</v>
      </c>
      <c r="D32" s="22">
        <f>'2006'!O30</f>
        <v>5770000</v>
      </c>
      <c r="E32" s="22">
        <f>'2007'!O30</f>
        <v>9000000</v>
      </c>
      <c r="F32" s="22">
        <f>'2008'!O30</f>
        <v>0</v>
      </c>
      <c r="G32" s="36">
        <f>[2]SUM09!$O$30</f>
        <v>35151500</v>
      </c>
      <c r="H32" s="22">
        <f>'2010'!O30</f>
        <v>37460</v>
      </c>
      <c r="I32" s="23">
        <f t="shared" si="4"/>
        <v>49958960</v>
      </c>
    </row>
    <row r="33" spans="1:9">
      <c r="A33" s="17"/>
      <c r="B33" s="30" t="str">
        <f>B15</f>
        <v>PAN. MENARA</v>
      </c>
      <c r="C33" s="31"/>
      <c r="D33" s="22"/>
      <c r="E33" s="22">
        <f>'2007'!O31</f>
        <v>0</v>
      </c>
      <c r="F33" s="22">
        <f>'2008'!G36</f>
        <v>10000000</v>
      </c>
      <c r="G33" s="22">
        <f>'2009'!O31</f>
        <v>0</v>
      </c>
      <c r="H33" s="22">
        <f>'2010'!O31</f>
        <v>0</v>
      </c>
      <c r="I33" s="23">
        <f t="shared" si="4"/>
        <v>10000000</v>
      </c>
    </row>
    <row r="34" spans="1:9">
      <c r="A34" s="17"/>
      <c r="B34" s="30" t="s">
        <v>33</v>
      </c>
      <c r="C34" s="31">
        <f>'2005'!G31</f>
        <v>8670000</v>
      </c>
      <c r="D34" s="22">
        <f>'2006'!O32</f>
        <v>5200000</v>
      </c>
      <c r="E34" s="22">
        <f>'2007'!O32</f>
        <v>5000000</v>
      </c>
      <c r="F34" s="22">
        <f>'2008'!O32</f>
        <v>15500000</v>
      </c>
      <c r="G34" s="22">
        <f>'2009'!O32</f>
        <v>0</v>
      </c>
      <c r="H34" s="22">
        <f>'2010'!O32</f>
        <v>0</v>
      </c>
      <c r="I34" s="23">
        <f t="shared" si="4"/>
        <v>34370000</v>
      </c>
    </row>
    <row r="35" spans="1:9">
      <c r="A35" s="17"/>
      <c r="B35" s="30" t="s">
        <v>34</v>
      </c>
      <c r="C35" s="31">
        <f>'2005'!G32</f>
        <v>0</v>
      </c>
      <c r="D35" s="22">
        <f>'2006'!O33</f>
        <v>100000</v>
      </c>
      <c r="E35" s="22">
        <f>'2007'!O33</f>
        <v>400000</v>
      </c>
      <c r="F35" s="22">
        <f>'2008'!O33</f>
        <v>150000</v>
      </c>
      <c r="G35" s="22">
        <f>'2009'!O33</f>
        <v>1400000</v>
      </c>
      <c r="H35" s="22">
        <f>'2010'!O33</f>
        <v>4010000</v>
      </c>
      <c r="I35" s="23">
        <f t="shared" si="4"/>
        <v>6060000</v>
      </c>
    </row>
    <row r="36" spans="1:9">
      <c r="A36" s="17"/>
      <c r="B36" s="30" t="s">
        <v>12</v>
      </c>
      <c r="C36" s="31">
        <f>'2005'!G33</f>
        <v>0</v>
      </c>
      <c r="D36" s="22">
        <f>'2006'!O34</f>
        <v>1850000</v>
      </c>
      <c r="E36" s="22">
        <f>'2007'!O34</f>
        <v>550000</v>
      </c>
      <c r="F36" s="22">
        <f>'2008'!O34</f>
        <v>1000000</v>
      </c>
      <c r="G36" s="22">
        <f>'2009'!O34</f>
        <v>5220000</v>
      </c>
      <c r="H36" s="22">
        <f>'2010'!O34</f>
        <v>4291000</v>
      </c>
      <c r="I36" s="23">
        <f t="shared" si="4"/>
        <v>12911000</v>
      </c>
    </row>
    <row r="37" spans="1:9">
      <c r="A37" s="17"/>
      <c r="B37" s="30" t="s">
        <v>13</v>
      </c>
      <c r="C37" s="31">
        <f>'2005'!G34</f>
        <v>1500000</v>
      </c>
      <c r="D37" s="22">
        <f>'2006'!O35</f>
        <v>5800000</v>
      </c>
      <c r="E37" s="22">
        <f>'2007'!O35</f>
        <v>36445200</v>
      </c>
      <c r="F37" s="22">
        <f>'2008'!O35</f>
        <v>7000000</v>
      </c>
      <c r="G37" s="22">
        <f>'2009'!O35</f>
        <v>2000000</v>
      </c>
      <c r="H37" s="22">
        <f>'2010'!O35</f>
        <v>0</v>
      </c>
      <c r="I37" s="23">
        <f t="shared" si="4"/>
        <v>52745200</v>
      </c>
    </row>
    <row r="38" spans="1:9">
      <c r="A38" s="17"/>
      <c r="B38" s="30" t="s">
        <v>35</v>
      </c>
      <c r="C38" s="31">
        <f>'2005'!G35</f>
        <v>0</v>
      </c>
      <c r="D38" s="22">
        <f>'2006'!O36</f>
        <v>0</v>
      </c>
      <c r="E38" s="22">
        <f>'2007'!O36</f>
        <v>0</v>
      </c>
      <c r="F38" s="22"/>
      <c r="G38" s="22">
        <f>'2009'!O36</f>
        <v>11545000</v>
      </c>
      <c r="H38" s="22">
        <f>'2010'!O36</f>
        <v>0</v>
      </c>
      <c r="I38" s="23">
        <f t="shared" si="4"/>
        <v>11545000</v>
      </c>
    </row>
    <row r="39" spans="1:9">
      <c r="A39" s="17"/>
      <c r="B39" s="30" t="s">
        <v>36</v>
      </c>
      <c r="C39" s="31">
        <f>'2005'!G36</f>
        <v>0</v>
      </c>
      <c r="D39" s="22">
        <f>'2006'!O37</f>
        <v>3644000</v>
      </c>
      <c r="E39" s="22">
        <f>'2007'!O37</f>
        <v>200000</v>
      </c>
      <c r="F39" s="22">
        <f>'2008'!O37</f>
        <v>0</v>
      </c>
      <c r="G39" s="22">
        <f>'2009'!O37</f>
        <v>0</v>
      </c>
      <c r="H39" s="22">
        <f>'2010'!O37</f>
        <v>57800000</v>
      </c>
      <c r="I39" s="23">
        <f t="shared" si="4"/>
        <v>61644000</v>
      </c>
    </row>
    <row r="40" spans="1:9">
      <c r="A40" s="17"/>
      <c r="B40" s="30" t="s">
        <v>37</v>
      </c>
      <c r="C40" s="31">
        <f>'2005'!G37</f>
        <v>0</v>
      </c>
      <c r="D40" s="22">
        <f>'2006'!O38</f>
        <v>0</v>
      </c>
      <c r="E40" s="22">
        <f>'2007'!O38</f>
        <v>7850000</v>
      </c>
      <c r="F40" s="22">
        <f>'2008'!O38</f>
        <v>0</v>
      </c>
      <c r="G40" s="22">
        <f>'2009'!O38</f>
        <v>0</v>
      </c>
      <c r="H40" s="22">
        <f>'2010'!O38</f>
        <v>0</v>
      </c>
      <c r="I40" s="23">
        <f t="shared" si="4"/>
        <v>7850000</v>
      </c>
    </row>
    <row r="41" spans="1:9">
      <c r="A41" s="17"/>
      <c r="B41" s="30" t="s">
        <v>38</v>
      </c>
      <c r="C41" s="31">
        <f>'2005'!G38</f>
        <v>320000</v>
      </c>
      <c r="D41" s="22">
        <f>'2006'!O39</f>
        <v>0</v>
      </c>
      <c r="E41" s="22">
        <f>'2007'!O39</f>
        <v>6400000</v>
      </c>
      <c r="F41" s="22">
        <f>'2008'!O39</f>
        <v>0</v>
      </c>
      <c r="G41" s="22">
        <f>'2009'!O39</f>
        <v>3570600</v>
      </c>
      <c r="H41" s="22">
        <f>'2010'!O39</f>
        <v>0</v>
      </c>
      <c r="I41" s="23">
        <f t="shared" si="4"/>
        <v>10290600</v>
      </c>
    </row>
    <row r="42" spans="1:9">
      <c r="A42" s="17"/>
      <c r="B42" s="30" t="s">
        <v>39</v>
      </c>
      <c r="C42" s="31">
        <f>'2005'!G39</f>
        <v>0</v>
      </c>
      <c r="D42" s="22">
        <f>'2006'!O40</f>
        <v>0</v>
      </c>
      <c r="E42" s="22">
        <f>'2007'!O40</f>
        <v>0</v>
      </c>
      <c r="F42" s="22">
        <f>'2008'!O40</f>
        <v>0</v>
      </c>
      <c r="G42" s="22">
        <f>'2009'!O40</f>
        <v>1345000</v>
      </c>
      <c r="H42" s="22">
        <f>'2010'!O40</f>
        <v>4050000</v>
      </c>
      <c r="I42" s="23">
        <f t="shared" si="4"/>
        <v>5395000</v>
      </c>
    </row>
    <row r="43" spans="1:9">
      <c r="A43" s="17"/>
      <c r="B43" s="32" t="s">
        <v>15</v>
      </c>
      <c r="C43" s="33">
        <f>'2005'!G40</f>
        <v>2328400</v>
      </c>
      <c r="D43" s="34">
        <f>'2006'!O41</f>
        <v>0</v>
      </c>
      <c r="E43" s="34">
        <f>'2007'!O41</f>
        <v>0</v>
      </c>
      <c r="F43" s="34">
        <f>'2008'!O41</f>
        <v>1450000</v>
      </c>
      <c r="G43" s="34">
        <f>'2009'!O41</f>
        <v>2591759</v>
      </c>
      <c r="H43" s="34">
        <f>'2010'!O41</f>
        <v>1281177</v>
      </c>
      <c r="I43" s="35">
        <f t="shared" si="4"/>
        <v>7651336</v>
      </c>
    </row>
    <row r="44" spans="1:9">
      <c r="A44" s="17"/>
      <c r="B44" s="16" t="s">
        <v>16</v>
      </c>
      <c r="C44" s="25">
        <f>SUM(C19:C43)</f>
        <v>27631200</v>
      </c>
      <c r="D44" s="25">
        <f t="shared" ref="D44:I44" si="5">SUM(D19:D43)</f>
        <v>80790900</v>
      </c>
      <c r="E44" s="25">
        <f t="shared" si="5"/>
        <v>122620500</v>
      </c>
      <c r="F44" s="25">
        <f t="shared" si="5"/>
        <v>94885100</v>
      </c>
      <c r="G44" s="25">
        <f t="shared" si="5"/>
        <v>137901509</v>
      </c>
      <c r="H44" s="25">
        <f t="shared" si="5"/>
        <v>147532137</v>
      </c>
      <c r="I44" s="25">
        <f t="shared" si="5"/>
        <v>611361346</v>
      </c>
    </row>
    <row r="45" spans="1:9">
      <c r="A45" s="17" t="s">
        <v>17</v>
      </c>
      <c r="B45" s="16" t="s">
        <v>40</v>
      </c>
      <c r="C45" s="25">
        <f>C9+C17-C44</f>
        <v>8581700</v>
      </c>
      <c r="D45" s="25">
        <f t="shared" ref="D45:H45" si="6">+D9+D17-D44</f>
        <v>13097200</v>
      </c>
      <c r="E45" s="25">
        <f t="shared" si="6"/>
        <v>13752150</v>
      </c>
      <c r="F45" s="25">
        <f t="shared" si="6"/>
        <v>11566000</v>
      </c>
      <c r="G45" s="25">
        <f t="shared" si="6"/>
        <v>23441246</v>
      </c>
      <c r="H45" s="25">
        <f t="shared" si="6"/>
        <v>74711538</v>
      </c>
      <c r="I45" s="25"/>
    </row>
    <row r="46" spans="1:9">
      <c r="C46" s="15"/>
      <c r="D46" s="15"/>
      <c r="E46" s="15"/>
      <c r="F46" s="15"/>
      <c r="G46" s="15"/>
      <c r="H46" s="15"/>
      <c r="I46" s="15"/>
    </row>
    <row r="47" spans="1:9">
      <c r="B47" s="38" t="s">
        <v>76</v>
      </c>
      <c r="C47" s="38"/>
      <c r="D47" s="38"/>
      <c r="E47" s="38"/>
      <c r="F47" s="38"/>
      <c r="G47" s="38"/>
      <c r="H47" s="38"/>
      <c r="I47" s="5"/>
    </row>
    <row r="48" spans="1:9">
      <c r="E48" t="s">
        <v>65</v>
      </c>
      <c r="I48" s="5"/>
    </row>
    <row r="49" spans="4:6">
      <c r="D49" t="s">
        <v>66</v>
      </c>
      <c r="F49" t="s">
        <v>67</v>
      </c>
    </row>
    <row r="53" spans="4:6">
      <c r="D53" s="14" t="s">
        <v>68</v>
      </c>
      <c r="F53" s="14" t="s">
        <v>69</v>
      </c>
    </row>
  </sheetData>
  <mergeCells count="7">
    <mergeCell ref="A4:I4"/>
    <mergeCell ref="A5:I5"/>
    <mergeCell ref="B47:H47"/>
    <mergeCell ref="A7:A8"/>
    <mergeCell ref="B7:B8"/>
    <mergeCell ref="C7:H7"/>
    <mergeCell ref="I7:I8"/>
  </mergeCells>
  <pageMargins left="0.7" right="0.15" top="0.32" bottom="0.3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3"/>
  <sheetViews>
    <sheetView topLeftCell="A19" workbookViewId="0">
      <selection activeCell="G38" sqref="G38:G39"/>
    </sheetView>
  </sheetViews>
  <sheetFormatPr defaultRowHeight="15"/>
  <sheetData>
    <row r="1" spans="1:7" ht="18">
      <c r="A1" s="6" t="s">
        <v>0</v>
      </c>
    </row>
    <row r="2" spans="1:7" ht="18">
      <c r="A2" s="6" t="s">
        <v>1</v>
      </c>
    </row>
    <row r="3" spans="1:7">
      <c r="A3" s="41" t="s">
        <v>2</v>
      </c>
      <c r="B3" s="41"/>
      <c r="C3" s="41"/>
      <c r="D3" s="41"/>
      <c r="E3" s="41"/>
      <c r="F3" s="41"/>
      <c r="G3" s="41"/>
    </row>
    <row r="4" spans="1:7">
      <c r="A4" s="41" t="s">
        <v>43</v>
      </c>
      <c r="B4" s="41"/>
      <c r="C4" s="41"/>
      <c r="D4" s="41"/>
      <c r="E4" s="41"/>
      <c r="F4" s="41"/>
      <c r="G4" s="41"/>
    </row>
    <row r="5" spans="1:7">
      <c r="A5" s="39" t="s">
        <v>4</v>
      </c>
      <c r="B5" s="39" t="s">
        <v>5</v>
      </c>
      <c r="C5" s="42" t="s">
        <v>44</v>
      </c>
      <c r="D5" s="42"/>
      <c r="E5" s="42"/>
      <c r="F5" s="42"/>
      <c r="G5" s="43"/>
    </row>
    <row r="6" spans="1:7">
      <c r="A6" s="39"/>
      <c r="B6" s="39"/>
      <c r="C6" s="7" t="s">
        <v>45</v>
      </c>
      <c r="D6" s="7" t="s">
        <v>46</v>
      </c>
      <c r="E6" s="7" t="s">
        <v>47</v>
      </c>
      <c r="F6" s="7" t="s">
        <v>48</v>
      </c>
      <c r="G6" s="8" t="s">
        <v>16</v>
      </c>
    </row>
    <row r="7" spans="1:7">
      <c r="A7" s="2" t="s">
        <v>6</v>
      </c>
      <c r="B7" s="2" t="s">
        <v>7</v>
      </c>
      <c r="C7" s="9">
        <f>+'[1]0905'!F9</f>
        <v>6513000</v>
      </c>
      <c r="D7" s="9">
        <f>+C7+C15-C41</f>
        <v>4387400</v>
      </c>
      <c r="E7" s="9">
        <f>+D7+D15-D41</f>
        <v>1600</v>
      </c>
      <c r="F7" s="9">
        <f>+E7+E15-E41</f>
        <v>6382400</v>
      </c>
      <c r="G7" s="10"/>
    </row>
    <row r="8" spans="1:7">
      <c r="A8" s="2" t="s">
        <v>8</v>
      </c>
      <c r="B8" s="2" t="s">
        <v>9</v>
      </c>
      <c r="C8" s="11"/>
      <c r="D8" s="11"/>
      <c r="E8" s="11"/>
      <c r="F8" s="11"/>
      <c r="G8" s="12"/>
    </row>
    <row r="9" spans="1:7">
      <c r="A9" s="2"/>
      <c r="B9" s="2" t="s">
        <v>10</v>
      </c>
      <c r="C9" s="10">
        <f>+'[1]0905'!H12</f>
        <v>628600</v>
      </c>
      <c r="D9" s="10">
        <f>+'[1]1005'!H12</f>
        <v>1546700</v>
      </c>
      <c r="E9" s="10">
        <f>+'[1]1105'!H12</f>
        <v>1620100</v>
      </c>
      <c r="F9" s="10">
        <f>+'[1]1205'!H12</f>
        <v>1815200</v>
      </c>
      <c r="G9" s="9">
        <f t="shared" ref="G9:G14" si="0">SUM(C9:F9)</f>
        <v>5610600</v>
      </c>
    </row>
    <row r="10" spans="1:7">
      <c r="A10" s="2"/>
      <c r="B10" s="2" t="s">
        <v>11</v>
      </c>
      <c r="C10" s="10"/>
      <c r="D10" s="10">
        <f>+'[1]1005'!H13</f>
        <v>2450000</v>
      </c>
      <c r="E10" s="10"/>
      <c r="F10" s="10">
        <f>+'[1]1205'!H13</f>
        <v>4913000</v>
      </c>
      <c r="G10" s="9">
        <f t="shared" si="0"/>
        <v>7363000</v>
      </c>
    </row>
    <row r="11" spans="1:7">
      <c r="A11" s="2"/>
      <c r="B11" s="2" t="s">
        <v>12</v>
      </c>
      <c r="C11" s="10"/>
      <c r="D11" s="10"/>
      <c r="E11" s="10">
        <f>+'[1]1105'!H16</f>
        <v>8577700</v>
      </c>
      <c r="F11" s="10">
        <f>+'[1]1205'!H14</f>
        <v>1500000</v>
      </c>
      <c r="G11" s="9">
        <f t="shared" si="0"/>
        <v>10077700</v>
      </c>
    </row>
    <row r="12" spans="1:7">
      <c r="A12" s="2"/>
      <c r="B12" s="2" t="s">
        <v>13</v>
      </c>
      <c r="C12" s="10"/>
      <c r="D12" s="10"/>
      <c r="E12" s="10"/>
      <c r="F12" s="10">
        <f>+'[1]1205'!H15</f>
        <v>0</v>
      </c>
      <c r="G12" s="9">
        <f t="shared" si="0"/>
        <v>0</v>
      </c>
    </row>
    <row r="13" spans="1:7">
      <c r="A13" s="2"/>
      <c r="B13" s="2" t="s">
        <v>14</v>
      </c>
      <c r="C13" s="10"/>
      <c r="D13" s="10"/>
      <c r="E13" s="10"/>
      <c r="F13" s="10"/>
      <c r="G13" s="9">
        <f t="shared" si="0"/>
        <v>0</v>
      </c>
    </row>
    <row r="14" spans="1:7">
      <c r="A14" s="2"/>
      <c r="B14" s="2" t="s">
        <v>15</v>
      </c>
      <c r="C14" s="10"/>
      <c r="D14" s="10">
        <f>+'[1]1005'!H16+'[1]1005'!H15</f>
        <v>5593600</v>
      </c>
      <c r="E14" s="10">
        <f>+'[1]1105'!H18</f>
        <v>640000</v>
      </c>
      <c r="F14" s="10">
        <f>+'[1]1205'!H16</f>
        <v>415000</v>
      </c>
      <c r="G14" s="9">
        <f t="shared" si="0"/>
        <v>6648600</v>
      </c>
    </row>
    <row r="15" spans="1:7">
      <c r="A15" s="2"/>
      <c r="B15" s="3" t="s">
        <v>16</v>
      </c>
      <c r="C15" s="9">
        <f>SUM(C8:C14)</f>
        <v>628600</v>
      </c>
      <c r="D15" s="9">
        <f>SUM(D8:D14)</f>
        <v>9590300</v>
      </c>
      <c r="E15" s="9">
        <f>SUM(E8:E14)</f>
        <v>10837800</v>
      </c>
      <c r="F15" s="9">
        <f>SUM(F8:F14)</f>
        <v>8643200</v>
      </c>
      <c r="G15" s="9">
        <f>SUM(G9:G14)</f>
        <v>29699900</v>
      </c>
    </row>
    <row r="16" spans="1:7">
      <c r="A16" s="2" t="s">
        <v>17</v>
      </c>
      <c r="B16" s="2" t="s">
        <v>18</v>
      </c>
      <c r="C16" s="11"/>
      <c r="D16" s="11"/>
      <c r="E16" s="11"/>
      <c r="F16" s="11"/>
      <c r="G16" s="12"/>
    </row>
    <row r="17" spans="1:7">
      <c r="A17" s="2"/>
      <c r="B17" s="2" t="s">
        <v>19</v>
      </c>
      <c r="C17" s="10">
        <f>+'[1]0905'!H20</f>
        <v>300000</v>
      </c>
      <c r="D17" s="10">
        <f>+'[1]1005'!H20</f>
        <v>400000</v>
      </c>
      <c r="E17" s="10">
        <f>+'[1]1105'!H22</f>
        <v>300000</v>
      </c>
      <c r="F17" s="10">
        <f>+'[1]1205'!H20</f>
        <v>500000</v>
      </c>
      <c r="G17" s="9">
        <f t="shared" ref="G17:G40" si="1">SUM(C17:F17)</f>
        <v>1500000</v>
      </c>
    </row>
    <row r="18" spans="1:7">
      <c r="A18" s="2"/>
      <c r="B18" s="2" t="s">
        <v>20</v>
      </c>
      <c r="C18" s="10"/>
      <c r="D18" s="10">
        <f>+'[1]1005'!H21</f>
        <v>150000</v>
      </c>
      <c r="E18" s="10">
        <f>+'[1]1105'!H23</f>
        <v>100000</v>
      </c>
      <c r="F18" s="10">
        <f>+'[1]1205'!H21</f>
        <v>200000</v>
      </c>
      <c r="G18" s="9">
        <f t="shared" si="1"/>
        <v>450000</v>
      </c>
    </row>
    <row r="19" spans="1:7">
      <c r="A19" s="2"/>
      <c r="B19" s="2" t="s">
        <v>21</v>
      </c>
      <c r="C19" s="10"/>
      <c r="D19" s="10"/>
      <c r="E19" s="10"/>
      <c r="F19" s="10"/>
      <c r="G19" s="9">
        <f t="shared" si="1"/>
        <v>0</v>
      </c>
    </row>
    <row r="20" spans="1:7">
      <c r="A20" s="2"/>
      <c r="B20" s="2" t="s">
        <v>22</v>
      </c>
      <c r="C20" s="10"/>
      <c r="D20" s="10">
        <f>+'[1]1005'!H23</f>
        <v>1000000</v>
      </c>
      <c r="E20" s="10">
        <f>+'[1]1105'!H25</f>
        <v>1000000</v>
      </c>
      <c r="F20" s="10">
        <f>+'[1]1205'!H23</f>
        <v>1000000</v>
      </c>
      <c r="G20" s="9">
        <f t="shared" si="1"/>
        <v>3000000</v>
      </c>
    </row>
    <row r="21" spans="1:7">
      <c r="A21" s="2"/>
      <c r="B21" s="2" t="s">
        <v>23</v>
      </c>
      <c r="C21" s="10">
        <f>+'[1]0905'!H24</f>
        <v>100000</v>
      </c>
      <c r="D21" s="10">
        <f>+'[1]1005'!H24</f>
        <v>500000</v>
      </c>
      <c r="E21" s="10">
        <f>+'[1]1105'!H26</f>
        <v>760000</v>
      </c>
      <c r="F21" s="10">
        <f>+'[1]1205'!H24</f>
        <v>1150000</v>
      </c>
      <c r="G21" s="9">
        <f t="shared" si="1"/>
        <v>2510000</v>
      </c>
    </row>
    <row r="22" spans="1:7">
      <c r="A22" s="2"/>
      <c r="B22" s="2" t="s">
        <v>24</v>
      </c>
      <c r="C22" s="10"/>
      <c r="D22" s="10">
        <f>+'[1]1005'!H25</f>
        <v>200000</v>
      </c>
      <c r="E22" s="10">
        <f>+'[1]1105'!H27</f>
        <v>270000</v>
      </c>
      <c r="F22" s="10">
        <f>+'[1]1205'!H25</f>
        <v>200000</v>
      </c>
      <c r="G22" s="9">
        <f t="shared" si="1"/>
        <v>670000</v>
      </c>
    </row>
    <row r="23" spans="1:7">
      <c r="A23" s="2"/>
      <c r="B23" s="2" t="s">
        <v>25</v>
      </c>
      <c r="C23" s="10"/>
      <c r="D23" s="10">
        <f>+'[1]1005'!H26</f>
        <v>160000</v>
      </c>
      <c r="E23" s="10">
        <f>+'[1]1105'!H28</f>
        <v>160000</v>
      </c>
      <c r="F23" s="10">
        <f>+'[1]1205'!H26</f>
        <v>160000</v>
      </c>
      <c r="G23" s="9">
        <f t="shared" si="1"/>
        <v>480000</v>
      </c>
    </row>
    <row r="24" spans="1:7">
      <c r="A24" s="2"/>
      <c r="B24" s="2" t="s">
        <v>26</v>
      </c>
      <c r="C24" s="10"/>
      <c r="D24" s="10">
        <f>+'[1]1005'!H27</f>
        <v>12500</v>
      </c>
      <c r="E24" s="10">
        <f>+'[1]1105'!H29</f>
        <v>0</v>
      </c>
      <c r="F24" s="10">
        <f>+'[1]1205'!H27</f>
        <v>0</v>
      </c>
      <c r="G24" s="9">
        <f t="shared" si="1"/>
        <v>12500</v>
      </c>
    </row>
    <row r="25" spans="1:7">
      <c r="A25" s="2"/>
      <c r="B25" s="2" t="s">
        <v>27</v>
      </c>
      <c r="C25" s="10"/>
      <c r="D25" s="10">
        <f>+'[1]1005'!H28</f>
        <v>0</v>
      </c>
      <c r="E25" s="10">
        <f>+'[1]1105'!H30</f>
        <v>0</v>
      </c>
      <c r="F25" s="10">
        <f>+'[1]1205'!H28</f>
        <v>0</v>
      </c>
      <c r="G25" s="9">
        <f t="shared" si="1"/>
        <v>0</v>
      </c>
    </row>
    <row r="26" spans="1:7">
      <c r="A26" s="2"/>
      <c r="B26" s="2" t="s">
        <v>28</v>
      </c>
      <c r="C26" s="10">
        <f>+'[1]0905'!H29</f>
        <v>795200</v>
      </c>
      <c r="D26" s="10">
        <f>+'[1]1005'!H29</f>
        <v>1427900</v>
      </c>
      <c r="E26" s="10">
        <f>+'[1]1105'!H31</f>
        <v>542500</v>
      </c>
      <c r="F26" s="10">
        <f>+'[1]1205'!H29</f>
        <v>950000</v>
      </c>
      <c r="G26" s="9">
        <f t="shared" si="1"/>
        <v>3715600</v>
      </c>
    </row>
    <row r="27" spans="1:7">
      <c r="A27" s="2"/>
      <c r="B27" s="2" t="s">
        <v>29</v>
      </c>
      <c r="C27" s="10">
        <f>+'[1]0905'!H30</f>
        <v>62000</v>
      </c>
      <c r="D27" s="10">
        <f>+'[1]1005'!H30</f>
        <v>140300</v>
      </c>
      <c r="E27" s="10">
        <f>+'[1]1105'!H32</f>
        <v>60500</v>
      </c>
      <c r="F27" s="10">
        <f>+'[1]1205'!H30</f>
        <v>14400</v>
      </c>
      <c r="G27" s="9">
        <f t="shared" si="1"/>
        <v>277200</v>
      </c>
    </row>
    <row r="28" spans="1:7">
      <c r="A28" s="2"/>
      <c r="B28" s="2" t="s">
        <v>30</v>
      </c>
      <c r="C28" s="10">
        <f>+'[1]0905'!H31</f>
        <v>77000</v>
      </c>
      <c r="D28" s="10">
        <f>+'[1]1005'!H31</f>
        <v>27000</v>
      </c>
      <c r="E28" s="10">
        <f>+'[1]1105'!H33</f>
        <v>81500</v>
      </c>
      <c r="F28" s="10">
        <f>+'[1]1205'!H31</f>
        <v>62000</v>
      </c>
      <c r="G28" s="9">
        <f t="shared" si="1"/>
        <v>247500</v>
      </c>
    </row>
    <row r="29" spans="1:7">
      <c r="A29" s="2"/>
      <c r="B29" s="2" t="s">
        <v>31</v>
      </c>
      <c r="C29" s="10"/>
      <c r="D29" s="10">
        <f>+'[1]1005'!H32</f>
        <v>560000</v>
      </c>
      <c r="E29" s="10">
        <f>+'[1]1105'!H34</f>
        <v>682500</v>
      </c>
      <c r="F29" s="10">
        <f>+'[1]1205'!H32</f>
        <v>707500</v>
      </c>
      <c r="G29" s="9">
        <f t="shared" si="1"/>
        <v>1950000</v>
      </c>
    </row>
    <row r="30" spans="1:7">
      <c r="A30" s="2"/>
      <c r="B30" s="2" t="s">
        <v>14</v>
      </c>
      <c r="C30" s="10"/>
      <c r="D30" s="10"/>
      <c r="E30" s="10"/>
      <c r="F30" s="10"/>
      <c r="G30" s="9">
        <f t="shared" si="1"/>
        <v>0</v>
      </c>
    </row>
    <row r="31" spans="1:7">
      <c r="A31" s="2"/>
      <c r="B31" s="2" t="s">
        <v>33</v>
      </c>
      <c r="C31" s="10">
        <f>+'[1]0905'!H34</f>
        <v>1420000</v>
      </c>
      <c r="D31" s="10">
        <f>+'[1]1005'!H34</f>
        <v>7250000</v>
      </c>
      <c r="E31" s="10"/>
      <c r="F31" s="10"/>
      <c r="G31" s="9">
        <f t="shared" si="1"/>
        <v>8670000</v>
      </c>
    </row>
    <row r="32" spans="1:7">
      <c r="A32" s="2"/>
      <c r="B32" s="2" t="s">
        <v>34</v>
      </c>
      <c r="C32" s="10"/>
      <c r="D32" s="10"/>
      <c r="E32" s="10"/>
      <c r="F32" s="10"/>
      <c r="G32" s="9">
        <f t="shared" si="1"/>
        <v>0</v>
      </c>
    </row>
    <row r="33" spans="1:7">
      <c r="A33" s="2"/>
      <c r="B33" s="2" t="s">
        <v>12</v>
      </c>
      <c r="C33" s="10"/>
      <c r="D33" s="10"/>
      <c r="E33" s="10"/>
      <c r="F33" s="10"/>
      <c r="G33" s="9">
        <f t="shared" si="1"/>
        <v>0</v>
      </c>
    </row>
    <row r="34" spans="1:7">
      <c r="A34" s="2"/>
      <c r="B34" s="2" t="s">
        <v>13</v>
      </c>
      <c r="C34" s="10"/>
      <c r="D34" s="10"/>
      <c r="E34" s="10"/>
      <c r="F34" s="10">
        <f>+'[1]1205'!H37</f>
        <v>1500000</v>
      </c>
      <c r="G34" s="9">
        <f t="shared" si="1"/>
        <v>1500000</v>
      </c>
    </row>
    <row r="35" spans="1:7">
      <c r="A35" s="2"/>
      <c r="B35" s="2" t="s">
        <v>14</v>
      </c>
      <c r="C35" s="10"/>
      <c r="D35" s="10"/>
      <c r="E35" s="10"/>
      <c r="F35" s="10"/>
      <c r="G35" s="9">
        <f t="shared" si="1"/>
        <v>0</v>
      </c>
    </row>
    <row r="36" spans="1:7">
      <c r="A36" s="2"/>
      <c r="B36" s="2" t="s">
        <v>49</v>
      </c>
      <c r="C36" s="10"/>
      <c r="D36" s="10"/>
      <c r="E36" s="10"/>
      <c r="F36" s="10"/>
      <c r="G36" s="9">
        <f t="shared" si="1"/>
        <v>0</v>
      </c>
    </row>
    <row r="37" spans="1:7">
      <c r="A37" s="2"/>
      <c r="B37" s="2" t="s">
        <v>37</v>
      </c>
      <c r="C37" s="10"/>
      <c r="D37" s="10"/>
      <c r="E37" s="10"/>
      <c r="F37" s="10"/>
      <c r="G37" s="9">
        <f t="shared" si="1"/>
        <v>0</v>
      </c>
    </row>
    <row r="38" spans="1:7">
      <c r="A38" s="2"/>
      <c r="B38" s="2" t="s">
        <v>50</v>
      </c>
      <c r="C38" s="10"/>
      <c r="D38" s="10">
        <f>+'[1]1005'!H33</f>
        <v>320000</v>
      </c>
      <c r="E38" s="10"/>
      <c r="F38" s="10"/>
      <c r="G38" s="9">
        <f t="shared" si="1"/>
        <v>320000</v>
      </c>
    </row>
    <row r="39" spans="1:7">
      <c r="A39" s="2"/>
      <c r="B39" s="2" t="s">
        <v>39</v>
      </c>
      <c r="C39" s="10"/>
      <c r="D39" s="10"/>
      <c r="E39" s="10"/>
      <c r="F39" s="10"/>
      <c r="G39" s="9">
        <f t="shared" si="1"/>
        <v>0</v>
      </c>
    </row>
    <row r="40" spans="1:7">
      <c r="A40" s="2"/>
      <c r="B40" s="2" t="s">
        <v>15</v>
      </c>
      <c r="C40" s="10"/>
      <c r="D40" s="10">
        <f>+'[1]1005'!H22+'[1]1005'!H37</f>
        <v>1828400</v>
      </c>
      <c r="E40" s="10">
        <f>'[1]1105'!H39</f>
        <v>500000</v>
      </c>
      <c r="F40" s="10">
        <v>0</v>
      </c>
      <c r="G40" s="9">
        <f t="shared" si="1"/>
        <v>2328400</v>
      </c>
    </row>
    <row r="41" spans="1:7">
      <c r="A41" s="2"/>
      <c r="B41" s="3" t="s">
        <v>16</v>
      </c>
      <c r="C41" s="9">
        <f>SUM(C17:C40)</f>
        <v>2754200</v>
      </c>
      <c r="D41" s="9">
        <f>SUM(D16:D40)</f>
        <v>13976100</v>
      </c>
      <c r="E41" s="9">
        <f>SUM(E17:E40)</f>
        <v>4457000</v>
      </c>
      <c r="F41" s="9">
        <f>SUM(F16:F40)</f>
        <v>6443900</v>
      </c>
      <c r="G41" s="9">
        <f>SUM(G17:G40)</f>
        <v>27631200</v>
      </c>
    </row>
    <row r="42" spans="1:7">
      <c r="A42" s="2"/>
      <c r="B42" s="2"/>
      <c r="C42" s="11"/>
      <c r="D42" s="11"/>
      <c r="E42" s="11"/>
      <c r="F42" s="11"/>
      <c r="G42" s="13"/>
    </row>
    <row r="43" spans="1:7">
      <c r="A43" s="2" t="s">
        <v>17</v>
      </c>
      <c r="B43" s="3" t="s">
        <v>40</v>
      </c>
      <c r="C43" s="9">
        <f>+C7+C15-C41</f>
        <v>4387400</v>
      </c>
      <c r="D43" s="9">
        <f>+D7+D15-D41</f>
        <v>1600</v>
      </c>
      <c r="E43" s="9">
        <f>+E7+E15-E41</f>
        <v>6382400</v>
      </c>
      <c r="F43" s="9">
        <f>+F7+F15-F41</f>
        <v>8581700</v>
      </c>
      <c r="G43" s="10"/>
    </row>
  </sheetData>
  <mergeCells count="5">
    <mergeCell ref="A3:G3"/>
    <mergeCell ref="A4:G4"/>
    <mergeCell ref="A5:A6"/>
    <mergeCell ref="B5:B6"/>
    <mergeCell ref="C5: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5"/>
  <sheetViews>
    <sheetView topLeftCell="A7" workbookViewId="0">
      <selection sqref="A1:P45"/>
    </sheetView>
  </sheetViews>
  <sheetFormatPr defaultRowHeight="15"/>
  <sheetData>
    <row r="1" spans="1:15" ht="18">
      <c r="A1" s="6" t="s">
        <v>0</v>
      </c>
    </row>
    <row r="2" spans="1:15" ht="18">
      <c r="A2" s="6" t="s">
        <v>1</v>
      </c>
    </row>
    <row r="3" spans="1:15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>
      <c r="A4" s="41" t="s">
        <v>51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>
      <c r="A5" s="39" t="s">
        <v>4</v>
      </c>
      <c r="B5" s="39" t="s">
        <v>5</v>
      </c>
      <c r="C5" s="42" t="s">
        <v>52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3"/>
    </row>
    <row r="6" spans="1:15">
      <c r="A6" s="39"/>
      <c r="B6" s="39"/>
      <c r="C6" s="7" t="s">
        <v>53</v>
      </c>
      <c r="D6" s="7" t="s">
        <v>54</v>
      </c>
      <c r="E6" s="7" t="s">
        <v>55</v>
      </c>
      <c r="F6" s="7" t="s">
        <v>56</v>
      </c>
      <c r="G6" s="7" t="s">
        <v>57</v>
      </c>
      <c r="H6" s="7" t="s">
        <v>58</v>
      </c>
      <c r="I6" s="7" t="s">
        <v>59</v>
      </c>
      <c r="J6" s="7" t="s">
        <v>60</v>
      </c>
      <c r="K6" s="7" t="s">
        <v>45</v>
      </c>
      <c r="L6" s="7" t="s">
        <v>46</v>
      </c>
      <c r="M6" s="7" t="s">
        <v>47</v>
      </c>
      <c r="N6" s="7" t="s">
        <v>48</v>
      </c>
      <c r="O6" s="8" t="s">
        <v>16</v>
      </c>
    </row>
    <row r="7" spans="1:15">
      <c r="A7" s="2" t="s">
        <v>6</v>
      </c>
      <c r="B7" s="2" t="s">
        <v>7</v>
      </c>
      <c r="C7" s="9">
        <f>+[1]sum05!$F$43</f>
        <v>8581700</v>
      </c>
      <c r="D7" s="9">
        <f>+C7+C15-C42</f>
        <v>10707900</v>
      </c>
      <c r="E7" s="9">
        <f t="shared" ref="E7:M7" si="0">+D7+D15-D42</f>
        <v>14161700</v>
      </c>
      <c r="F7" s="9">
        <f t="shared" si="0"/>
        <v>9508300</v>
      </c>
      <c r="G7" s="9">
        <f t="shared" si="0"/>
        <v>12599300</v>
      </c>
      <c r="H7" s="9">
        <f t="shared" si="0"/>
        <v>10705000</v>
      </c>
      <c r="I7" s="9">
        <f t="shared" si="0"/>
        <v>15346400</v>
      </c>
      <c r="J7" s="9">
        <f t="shared" si="0"/>
        <v>13177000</v>
      </c>
      <c r="K7" s="9">
        <f t="shared" si="0"/>
        <v>14257600</v>
      </c>
      <c r="L7" s="9">
        <f t="shared" si="0"/>
        <v>11768600</v>
      </c>
      <c r="M7" s="9">
        <f t="shared" si="0"/>
        <v>18035500</v>
      </c>
      <c r="N7" s="9">
        <f>+M7+M15-M42</f>
        <v>13745600</v>
      </c>
      <c r="O7" s="10"/>
    </row>
    <row r="8" spans="1:15">
      <c r="A8" s="2" t="s">
        <v>8</v>
      </c>
      <c r="B8" s="2" t="s">
        <v>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1:15">
      <c r="A9" s="2"/>
      <c r="B9" s="2" t="s">
        <v>10</v>
      </c>
      <c r="C9" s="10">
        <f>+'[3]0106'!$H$12</f>
        <v>1473100</v>
      </c>
      <c r="D9" s="10">
        <f>+'[3]0206'!$H$12</f>
        <v>1605700</v>
      </c>
      <c r="E9" s="10">
        <f>'[3]0306'!$H$12</f>
        <v>2004600</v>
      </c>
      <c r="F9" s="10">
        <f>'[4]0406'!H12</f>
        <v>1877300</v>
      </c>
      <c r="G9" s="10">
        <f>'[4]0506'!H12</f>
        <v>1475800</v>
      </c>
      <c r="H9" s="10">
        <f>'[4]0606'!H12</f>
        <v>2293900</v>
      </c>
      <c r="I9" s="10">
        <f>'[4]0706'!H12</f>
        <v>1691600</v>
      </c>
      <c r="J9" s="10">
        <f>'[4]0806'!H12</f>
        <v>2069600</v>
      </c>
      <c r="K9" s="10">
        <f>'[4]0906'!H12</f>
        <v>1959900</v>
      </c>
      <c r="L9" s="10">
        <f>'[4]1006'!H12</f>
        <v>2203900</v>
      </c>
      <c r="M9" s="10">
        <f>+'[4]1106'!H12</f>
        <v>1830600</v>
      </c>
      <c r="N9" s="10">
        <f>'[4]1206'!H12</f>
        <v>2294600</v>
      </c>
      <c r="O9" s="9">
        <f t="shared" ref="O9:O14" si="1">SUM(C9:N9)</f>
        <v>22780600</v>
      </c>
    </row>
    <row r="10" spans="1:15">
      <c r="A10" s="2"/>
      <c r="B10" s="2" t="s">
        <v>11</v>
      </c>
      <c r="C10" s="10">
        <f>+'[3]0106'!$H$13</f>
        <v>0</v>
      </c>
      <c r="D10" s="10">
        <f>'[3]0206'!$H$13</f>
        <v>4892100</v>
      </c>
      <c r="E10" s="10">
        <v>0</v>
      </c>
      <c r="F10" s="10">
        <f>'[4]0406'!H13</f>
        <v>4890000</v>
      </c>
      <c r="G10" s="10"/>
      <c r="H10" s="10">
        <f>'[4]0606'!H13</f>
        <v>4500000</v>
      </c>
      <c r="I10" s="10"/>
      <c r="J10" s="10">
        <f>'[4]0806'!H13</f>
        <v>2500000</v>
      </c>
      <c r="K10" s="10">
        <f>'[4]0906'!H13</f>
        <v>2500000</v>
      </c>
      <c r="L10" s="10">
        <f>'[4]1006'!H13</f>
        <v>2600000</v>
      </c>
      <c r="M10" s="10">
        <f>+'[4]1106'!H13</f>
        <v>4800000</v>
      </c>
      <c r="N10" s="10">
        <f>'[4]1206'!H13</f>
        <v>4700000</v>
      </c>
      <c r="O10" s="9">
        <f t="shared" si="1"/>
        <v>31382100</v>
      </c>
    </row>
    <row r="11" spans="1:15">
      <c r="A11" s="2"/>
      <c r="B11" s="2" t="s">
        <v>12</v>
      </c>
      <c r="C11" s="10"/>
      <c r="D11" s="10"/>
      <c r="E11" s="10"/>
      <c r="F11" s="10"/>
      <c r="G11" s="10"/>
      <c r="H11" s="10"/>
      <c r="I11" s="10"/>
      <c r="J11" s="10"/>
      <c r="K11" s="10"/>
      <c r="L11" s="10">
        <f>'[4]1006'!H14</f>
        <v>7560000</v>
      </c>
      <c r="M11" s="10">
        <f>+'[4]1106'!H14</f>
        <v>1824600</v>
      </c>
      <c r="N11" s="10">
        <f>'[4]1206'!H14</f>
        <v>0</v>
      </c>
      <c r="O11" s="9">
        <f t="shared" si="1"/>
        <v>9384600</v>
      </c>
    </row>
    <row r="12" spans="1:15">
      <c r="A12" s="2"/>
      <c r="B12" s="2" t="s">
        <v>13</v>
      </c>
      <c r="C12" s="10">
        <f>+'[3]0106'!$H$15</f>
        <v>7832500</v>
      </c>
      <c r="D12" s="10"/>
      <c r="E12" s="10"/>
      <c r="F12" s="10"/>
      <c r="G12" s="10"/>
      <c r="H12" s="10"/>
      <c r="I12" s="10"/>
      <c r="J12" s="10"/>
      <c r="K12" s="10"/>
      <c r="L12" s="10"/>
      <c r="M12" s="10">
        <f>+'[4]1106'!H15</f>
        <v>1000000</v>
      </c>
      <c r="N12" s="10">
        <f>'[4]1206'!H15</f>
        <v>0</v>
      </c>
      <c r="O12" s="9">
        <f t="shared" si="1"/>
        <v>8832500</v>
      </c>
    </row>
    <row r="13" spans="1:15">
      <c r="A13" s="2"/>
      <c r="B13" s="2" t="s">
        <v>14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9">
        <f t="shared" si="1"/>
        <v>0</v>
      </c>
    </row>
    <row r="14" spans="1:15">
      <c r="A14" s="2"/>
      <c r="B14" s="2" t="s">
        <v>15</v>
      </c>
      <c r="C14" s="10">
        <f>+'[3]0106'!$H$16</f>
        <v>955600</v>
      </c>
      <c r="D14" s="10">
        <f>'[3]0206'!$H$16</f>
        <v>953000</v>
      </c>
      <c r="E14" s="10">
        <f>'[3]0306'!$H$16</f>
        <v>1304000</v>
      </c>
      <c r="F14" s="10">
        <f>'[4]0406'!H16</f>
        <v>773500</v>
      </c>
      <c r="G14" s="10">
        <f>'[4]0506'!H16</f>
        <v>975000</v>
      </c>
      <c r="H14" s="10">
        <f>'[4]0606'!H16</f>
        <v>2071500</v>
      </c>
      <c r="I14" s="10">
        <f>'[4]0706'!H16</f>
        <v>1610000</v>
      </c>
      <c r="J14" s="10">
        <f>'[4]0806'!H16</f>
        <v>1297500</v>
      </c>
      <c r="K14" s="10">
        <f>'[4]0906'!H16</f>
        <v>1255000</v>
      </c>
      <c r="L14" s="10">
        <f>'[4]1006'!H16</f>
        <v>703000</v>
      </c>
      <c r="M14" s="10">
        <f>'[4]1106'!H16</f>
        <v>393500</v>
      </c>
      <c r="N14" s="10">
        <f>'[4]1206'!H16</f>
        <v>635000</v>
      </c>
      <c r="O14" s="9">
        <f t="shared" si="1"/>
        <v>12926600</v>
      </c>
    </row>
    <row r="15" spans="1:15">
      <c r="A15" s="2"/>
      <c r="B15" s="3" t="s">
        <v>16</v>
      </c>
      <c r="C15" s="9">
        <f>SUM(C8:C14)</f>
        <v>10261200</v>
      </c>
      <c r="D15" s="9">
        <f>SUM(D8:D14)</f>
        <v>7450800</v>
      </c>
      <c r="E15" s="9">
        <f>SUM(E8:E14)</f>
        <v>3308600</v>
      </c>
      <c r="F15" s="9">
        <f t="shared" ref="F15:L15" si="2">SUM(F8:F14)</f>
        <v>7540800</v>
      </c>
      <c r="G15" s="9">
        <f t="shared" si="2"/>
        <v>2450800</v>
      </c>
      <c r="H15" s="9">
        <f t="shared" si="2"/>
        <v>8865400</v>
      </c>
      <c r="I15" s="9">
        <f t="shared" si="2"/>
        <v>3301600</v>
      </c>
      <c r="J15" s="9">
        <f t="shared" si="2"/>
        <v>5867100</v>
      </c>
      <c r="K15" s="9">
        <f t="shared" si="2"/>
        <v>5714900</v>
      </c>
      <c r="L15" s="9">
        <f t="shared" si="2"/>
        <v>13066900</v>
      </c>
      <c r="M15" s="9">
        <f>SUM(M8:M14)</f>
        <v>9848700</v>
      </c>
      <c r="N15" s="9">
        <f>SUM(N8:N14)</f>
        <v>7629600</v>
      </c>
      <c r="O15" s="9">
        <f>SUM(O9:O14)</f>
        <v>85306400</v>
      </c>
    </row>
    <row r="16" spans="1:15">
      <c r="A16" s="2" t="s">
        <v>17</v>
      </c>
      <c r="B16" s="2" t="s">
        <v>18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2"/>
    </row>
    <row r="17" spans="1:15">
      <c r="A17" s="2"/>
      <c r="B17" s="2" t="s">
        <v>19</v>
      </c>
      <c r="C17" s="10">
        <f>+'[3]0106'!$H$20</f>
        <v>400000</v>
      </c>
      <c r="D17" s="10">
        <f>'[3]0206'!$H$20</f>
        <v>400000</v>
      </c>
      <c r="E17" s="10">
        <f>'[3]0306'!$H$20</f>
        <v>500000</v>
      </c>
      <c r="F17" s="10">
        <f>'[4]0406'!H20</f>
        <v>400000</v>
      </c>
      <c r="G17" s="10">
        <f>'[4]0506'!H20</f>
        <v>400000</v>
      </c>
      <c r="H17" s="10">
        <f>'[4]0606'!H20</f>
        <v>500000</v>
      </c>
      <c r="I17" s="10">
        <f>'[4]0706'!H20</f>
        <v>400000</v>
      </c>
      <c r="J17" s="10">
        <f>'[4]0806'!H20</f>
        <v>400000</v>
      </c>
      <c r="K17" s="10">
        <f>'[4]0906'!H20</f>
        <v>500000</v>
      </c>
      <c r="L17" s="10">
        <f>'[4]1006'!H20</f>
        <v>400000</v>
      </c>
      <c r="M17" s="10">
        <f>'[4]1106'!H20</f>
        <v>500000</v>
      </c>
      <c r="N17" s="10">
        <f>'[4]1206'!H20</f>
        <v>500000</v>
      </c>
      <c r="O17" s="9">
        <f t="shared" ref="O17:O41" si="3">SUM(C17:N17)</f>
        <v>5300000</v>
      </c>
    </row>
    <row r="18" spans="1:15">
      <c r="A18" s="2"/>
      <c r="B18" s="2" t="s">
        <v>20</v>
      </c>
      <c r="C18" s="10">
        <f>+'[3]0106'!$H$21</f>
        <v>100000</v>
      </c>
      <c r="D18" s="10">
        <f>'[3]0206'!$H$21</f>
        <v>300000</v>
      </c>
      <c r="E18" s="10">
        <f>'[3]0306'!$H$21</f>
        <v>400000</v>
      </c>
      <c r="F18" s="10">
        <f>'[4]0406'!H21</f>
        <v>300000</v>
      </c>
      <c r="G18" s="10">
        <f>'[4]0506'!H21</f>
        <v>300000</v>
      </c>
      <c r="H18" s="10">
        <f>'[4]0606'!H21</f>
        <v>500000</v>
      </c>
      <c r="I18" s="10">
        <f>'[4]0706'!H21</f>
        <v>300000</v>
      </c>
      <c r="J18" s="10">
        <f>'[4]0806'!H21</f>
        <v>400000</v>
      </c>
      <c r="K18" s="10">
        <f>'[4]0906'!H21</f>
        <v>600000</v>
      </c>
      <c r="L18" s="10">
        <f>'[4]1006'!H21</f>
        <v>450000</v>
      </c>
      <c r="M18" s="10">
        <f>'[4]1106'!H21</f>
        <v>400000</v>
      </c>
      <c r="N18" s="10">
        <f>'[4]1206'!H21</f>
        <v>500000</v>
      </c>
      <c r="O18" s="9">
        <f t="shared" si="3"/>
        <v>4550000</v>
      </c>
    </row>
    <row r="19" spans="1:15">
      <c r="A19" s="2"/>
      <c r="B19" s="2" t="s">
        <v>21</v>
      </c>
      <c r="C19" s="10"/>
      <c r="D19" s="10"/>
      <c r="E19" s="10"/>
      <c r="F19" s="10">
        <f>'[4]0406'!H22</f>
        <v>0</v>
      </c>
      <c r="G19" s="10">
        <f>'[4]0506'!H22</f>
        <v>0</v>
      </c>
      <c r="H19" s="10">
        <f>'[4]0606'!H22</f>
        <v>0</v>
      </c>
      <c r="I19" s="10">
        <f>'[4]0706'!H22</f>
        <v>0</v>
      </c>
      <c r="J19" s="10">
        <f>'[4]0806'!H22</f>
        <v>50000</v>
      </c>
      <c r="K19" s="10">
        <f>'[4]0906'!H22</f>
        <v>50000</v>
      </c>
      <c r="L19" s="10">
        <f>'[4]1006'!H22</f>
        <v>50000</v>
      </c>
      <c r="M19" s="10">
        <f>'[4]1106'!H22</f>
        <v>100000</v>
      </c>
      <c r="N19" s="10">
        <f>'[4]1206'!H22</f>
        <v>250000</v>
      </c>
      <c r="O19" s="9">
        <f t="shared" si="3"/>
        <v>500000</v>
      </c>
    </row>
    <row r="20" spans="1:15">
      <c r="A20" s="2"/>
      <c r="B20" s="2" t="s">
        <v>22</v>
      </c>
      <c r="C20" s="10">
        <f>'[3]0106'!$H$23</f>
        <v>1000000</v>
      </c>
      <c r="D20" s="10">
        <f>'[3]0206'!$H$23</f>
        <v>1000000</v>
      </c>
      <c r="E20" s="10">
        <f>'[3]0306'!$H$23</f>
        <v>1000000</v>
      </c>
      <c r="F20" s="10">
        <f>'[4]0406'!H23</f>
        <v>1000000</v>
      </c>
      <c r="G20" s="10">
        <f>'[4]0506'!H23</f>
        <v>1000000</v>
      </c>
      <c r="H20" s="10">
        <f>'[4]0606'!H23</f>
        <v>1000000</v>
      </c>
      <c r="I20" s="10">
        <f>'[4]0706'!H23</f>
        <v>1000000</v>
      </c>
      <c r="J20" s="10">
        <f>'[4]0806'!H23</f>
        <v>1000000</v>
      </c>
      <c r="K20" s="10">
        <f>'[4]0906'!H23</f>
        <v>1000000</v>
      </c>
      <c r="L20" s="10">
        <f>'[4]1006'!H23</f>
        <v>1000000</v>
      </c>
      <c r="M20" s="10">
        <f>'[4]1106'!H23</f>
        <v>1000000</v>
      </c>
      <c r="N20" s="10">
        <f>'[4]1206'!H23</f>
        <v>2000000</v>
      </c>
      <c r="O20" s="9">
        <f t="shared" si="3"/>
        <v>13000000</v>
      </c>
    </row>
    <row r="21" spans="1:15">
      <c r="A21" s="2"/>
      <c r="B21" s="2" t="s">
        <v>23</v>
      </c>
      <c r="C21" s="10">
        <f>'[3]0106'!$H$24</f>
        <v>850000</v>
      </c>
      <c r="D21" s="10">
        <f>'[3]0206'!$H$24</f>
        <v>700000</v>
      </c>
      <c r="E21" s="10">
        <f>'[3]0306'!$H$24</f>
        <v>900000</v>
      </c>
      <c r="F21" s="10">
        <f>'[4]0406'!H24</f>
        <v>550000</v>
      </c>
      <c r="G21" s="10">
        <f>'[4]0506'!H24</f>
        <v>550000</v>
      </c>
      <c r="H21" s="10">
        <f>'[4]0606'!H24</f>
        <v>550000</v>
      </c>
      <c r="I21" s="10">
        <f>'[4]0706'!H24</f>
        <v>550000</v>
      </c>
      <c r="J21" s="10">
        <f>'[4]0806'!H24</f>
        <v>550000</v>
      </c>
      <c r="K21" s="10">
        <f>'[4]0906'!H24</f>
        <v>700000</v>
      </c>
      <c r="L21" s="10">
        <f>'[4]1006'!H24</f>
        <v>400000</v>
      </c>
      <c r="M21" s="10">
        <f>'[4]1106'!H24</f>
        <v>550000</v>
      </c>
      <c r="N21" s="10">
        <f>'[4]1206'!H24</f>
        <v>1100000</v>
      </c>
      <c r="O21" s="9">
        <f t="shared" si="3"/>
        <v>7950000</v>
      </c>
    </row>
    <row r="22" spans="1:15">
      <c r="A22" s="2"/>
      <c r="B22" s="2" t="s">
        <v>24</v>
      </c>
      <c r="C22" s="10">
        <f>'[3]0106'!$H$25</f>
        <v>200000</v>
      </c>
      <c r="D22" s="10">
        <f>'[3]0206'!$H$25</f>
        <v>200000</v>
      </c>
      <c r="E22" s="10">
        <f>'[3]0306'!$H$25</f>
        <v>200000</v>
      </c>
      <c r="F22" s="10">
        <f>'[4]0406'!H25</f>
        <v>150000</v>
      </c>
      <c r="G22" s="10">
        <f>'[4]0506'!H25</f>
        <v>200000</v>
      </c>
      <c r="H22" s="10">
        <f>'[4]0606'!H25</f>
        <v>200000</v>
      </c>
      <c r="I22" s="10">
        <f>'[4]0706'!H25</f>
        <v>200000</v>
      </c>
      <c r="J22" s="10">
        <f>'[4]0806'!H25</f>
        <v>200000</v>
      </c>
      <c r="K22" s="10">
        <f>'[4]0906'!H25</f>
        <v>200000</v>
      </c>
      <c r="L22" s="10">
        <f>'[4]1006'!H25</f>
        <v>200000</v>
      </c>
      <c r="M22" s="10">
        <f>'[4]1106'!H25</f>
        <v>150000</v>
      </c>
      <c r="N22" s="10">
        <f>'[4]1206'!H25</f>
        <v>300000</v>
      </c>
      <c r="O22" s="9">
        <f t="shared" si="3"/>
        <v>2400000</v>
      </c>
    </row>
    <row r="23" spans="1:15">
      <c r="A23" s="2"/>
      <c r="B23" s="2" t="s">
        <v>25</v>
      </c>
      <c r="C23" s="10">
        <f>'[3]0106'!$H$26</f>
        <v>160000</v>
      </c>
      <c r="D23" s="10">
        <f>'[3]0206'!$H$26</f>
        <v>160000</v>
      </c>
      <c r="E23" s="10">
        <f>'[3]0306'!$H$26</f>
        <v>160000</v>
      </c>
      <c r="F23" s="10">
        <f>'[4]0406'!H26</f>
        <v>100000</v>
      </c>
      <c r="G23" s="10">
        <f>'[4]0506'!H26</f>
        <v>100000</v>
      </c>
      <c r="H23" s="10">
        <f>'[4]0606'!H26</f>
        <v>100000</v>
      </c>
      <c r="I23" s="10">
        <f>'[4]0706'!H26</f>
        <v>100000</v>
      </c>
      <c r="J23" s="10">
        <f>'[4]0806'!H26</f>
        <v>100000</v>
      </c>
      <c r="K23" s="10">
        <f>'[4]0906'!H26</f>
        <v>100000</v>
      </c>
      <c r="L23" s="10">
        <f>'[4]1006'!H26</f>
        <v>100000</v>
      </c>
      <c r="M23" s="10">
        <f>'[4]1106'!H26</f>
        <v>150000</v>
      </c>
      <c r="N23" s="10">
        <f>'[4]1206'!H26</f>
        <v>200000</v>
      </c>
      <c r="O23" s="9">
        <f t="shared" si="3"/>
        <v>1530000</v>
      </c>
    </row>
    <row r="24" spans="1:15">
      <c r="A24" s="2"/>
      <c r="B24" s="2" t="s">
        <v>26</v>
      </c>
      <c r="C24" s="10">
        <f>'[3]0106'!$H$27</f>
        <v>0</v>
      </c>
      <c r="D24" s="10"/>
      <c r="E24" s="10"/>
      <c r="F24" s="10">
        <f>'[4]0406'!H27</f>
        <v>150000</v>
      </c>
      <c r="G24" s="10">
        <f>'[4]0506'!H27</f>
        <v>0</v>
      </c>
      <c r="H24" s="10">
        <f>'[4]0606'!H27</f>
        <v>0</v>
      </c>
      <c r="I24" s="10">
        <f>'[4]0706'!H27</f>
        <v>200000</v>
      </c>
      <c r="J24" s="10">
        <f>'[4]0806'!H27</f>
        <v>200000</v>
      </c>
      <c r="K24" s="10">
        <f>'[4]0906'!H27</f>
        <v>0</v>
      </c>
      <c r="L24" s="10">
        <f>'[4]1006'!H27</f>
        <v>100000</v>
      </c>
      <c r="M24" s="10">
        <f>'[4]1106'!H27</f>
        <v>0</v>
      </c>
      <c r="N24" s="10">
        <f>'[4]1206'!H27</f>
        <v>0</v>
      </c>
      <c r="O24" s="9">
        <f t="shared" si="3"/>
        <v>650000</v>
      </c>
    </row>
    <row r="25" spans="1:15">
      <c r="A25" s="2"/>
      <c r="B25" s="2" t="s">
        <v>27</v>
      </c>
      <c r="C25" s="10"/>
      <c r="D25" s="10"/>
      <c r="E25" s="10"/>
      <c r="F25" s="10">
        <f>'[4]0406'!H28</f>
        <v>100000</v>
      </c>
      <c r="G25" s="10">
        <f>'[4]0506'!H28</f>
        <v>100000</v>
      </c>
      <c r="H25" s="10">
        <f>'[4]0606'!H28</f>
        <v>100000</v>
      </c>
      <c r="I25" s="10">
        <f>'[4]0706'!H28</f>
        <v>100000</v>
      </c>
      <c r="J25" s="10">
        <f>'[4]0806'!H28</f>
        <v>210000</v>
      </c>
      <c r="K25" s="10">
        <f>'[4]0906'!H28</f>
        <v>200000</v>
      </c>
      <c r="L25" s="10">
        <f>'[4]1006'!H28</f>
        <v>600000</v>
      </c>
      <c r="M25" s="10">
        <f>'[4]1106'!H28</f>
        <v>100000</v>
      </c>
      <c r="N25" s="10">
        <f>'[4]1206'!H28</f>
        <v>100000</v>
      </c>
      <c r="O25" s="9">
        <f t="shared" si="3"/>
        <v>1610000</v>
      </c>
    </row>
    <row r="26" spans="1:15">
      <c r="A26" s="2"/>
      <c r="B26" s="2" t="s">
        <v>28</v>
      </c>
      <c r="C26" s="10">
        <f>'[3]0106'!$H$29</f>
        <v>708000</v>
      </c>
      <c r="D26" s="10">
        <f>'[3]0206'!$H$29</f>
        <v>619000</v>
      </c>
      <c r="E26" s="10">
        <f>'[3]0306'!$H$29</f>
        <v>461000</v>
      </c>
      <c r="F26" s="10">
        <f>'[4]0406'!H29</f>
        <v>623800</v>
      </c>
      <c r="G26" s="10">
        <f>'[4]0506'!H29</f>
        <v>676500</v>
      </c>
      <c r="H26" s="10">
        <f>'[4]0606'!H29</f>
        <v>418000</v>
      </c>
      <c r="I26" s="10">
        <f>'[4]0706'!H29</f>
        <v>426500</v>
      </c>
      <c r="J26" s="10">
        <f>'[4]0806'!H29</f>
        <v>660000</v>
      </c>
      <c r="K26" s="10">
        <f>'[4]0906'!H29</f>
        <v>1568000</v>
      </c>
      <c r="L26" s="10">
        <f>'[4]1006'!H29</f>
        <v>750000</v>
      </c>
      <c r="M26" s="10">
        <f>'[4]1106'!H29</f>
        <v>1828000</v>
      </c>
      <c r="N26" s="10">
        <f>'[4]1206'!H29</f>
        <v>1061000</v>
      </c>
      <c r="O26" s="9">
        <f t="shared" si="3"/>
        <v>9799800</v>
      </c>
    </row>
    <row r="27" spans="1:15">
      <c r="A27" s="2"/>
      <c r="B27" s="2" t="s">
        <v>29</v>
      </c>
      <c r="C27" s="10"/>
      <c r="D27" s="10"/>
      <c r="E27" s="10">
        <v>25000</v>
      </c>
      <c r="F27" s="10">
        <f>'[4]0406'!H30</f>
        <v>100000</v>
      </c>
      <c r="G27" s="10">
        <f>'[4]0506'!H30</f>
        <v>33600</v>
      </c>
      <c r="H27" s="10">
        <f>'[4]0606'!H30</f>
        <v>6000</v>
      </c>
      <c r="I27" s="10">
        <f>'[4]0706'!H30</f>
        <v>5000</v>
      </c>
      <c r="J27" s="10">
        <f>'[4]0806'!H30</f>
        <v>0</v>
      </c>
      <c r="K27" s="10">
        <f>'[4]0906'!H30</f>
        <v>185900</v>
      </c>
      <c r="L27" s="10">
        <f>'[4]1006'!H30</f>
        <v>0</v>
      </c>
      <c r="M27" s="10">
        <f>'[4]1106'!H30</f>
        <v>104600</v>
      </c>
      <c r="N27" s="10">
        <f>'[4]1206'!H30</f>
        <v>0</v>
      </c>
      <c r="O27" s="9">
        <f t="shared" si="3"/>
        <v>460100</v>
      </c>
    </row>
    <row r="28" spans="1:15">
      <c r="A28" s="2"/>
      <c r="B28" s="2" t="s">
        <v>30</v>
      </c>
      <c r="C28" s="10"/>
      <c r="D28" s="10"/>
      <c r="E28" s="10">
        <v>96000</v>
      </c>
      <c r="F28" s="10">
        <f>'[4]0406'!H31</f>
        <v>0</v>
      </c>
      <c r="G28" s="10">
        <f>'[4]0506'!H31</f>
        <v>0</v>
      </c>
      <c r="H28" s="10">
        <f>'[4]0606'!H31</f>
        <v>0</v>
      </c>
      <c r="I28" s="10">
        <f>'[4]0706'!H31</f>
        <v>25500</v>
      </c>
      <c r="J28" s="10">
        <f>'[4]0806'!H31</f>
        <v>116500</v>
      </c>
      <c r="K28" s="10">
        <f>'[4]0906'!H31</f>
        <v>0</v>
      </c>
      <c r="L28" s="10">
        <f>'[4]1006'!H31</f>
        <v>0</v>
      </c>
      <c r="M28" s="10">
        <f>'[4]1106'!H31</f>
        <v>50000</v>
      </c>
      <c r="N28" s="10">
        <f>'[4]1206'!H31</f>
        <v>26000</v>
      </c>
      <c r="O28" s="9">
        <f t="shared" si="3"/>
        <v>314000</v>
      </c>
    </row>
    <row r="29" spans="1:15">
      <c r="A29" s="2"/>
      <c r="B29" s="2" t="s">
        <v>31</v>
      </c>
      <c r="C29" s="10">
        <f>'[3]0106'!$H$32</f>
        <v>717000</v>
      </c>
      <c r="D29" s="10">
        <f>'[3]0206'!$H$32</f>
        <v>618000</v>
      </c>
      <c r="E29" s="10">
        <f>'[3]0306'!$H$32</f>
        <v>950000</v>
      </c>
      <c r="F29" s="10">
        <f>'[4]0406'!H32</f>
        <v>976000</v>
      </c>
      <c r="G29" s="10">
        <f>'[4]0506'!H32</f>
        <v>985000</v>
      </c>
      <c r="H29" s="10">
        <f>'[4]0606'!H32</f>
        <v>850000</v>
      </c>
      <c r="I29" s="10">
        <f>'[4]0706'!H32</f>
        <v>964000</v>
      </c>
      <c r="J29" s="10">
        <f>'[4]0806'!H32</f>
        <v>800000</v>
      </c>
      <c r="K29" s="10">
        <f>'[4]0906'!H32</f>
        <v>600000</v>
      </c>
      <c r="L29" s="10">
        <f>'[4]1006'!H32</f>
        <v>900000</v>
      </c>
      <c r="M29" s="10">
        <f>'[4]1106'!H32</f>
        <v>1050000</v>
      </c>
      <c r="N29" s="10">
        <f>'[4]1206'!H32</f>
        <v>953000</v>
      </c>
      <c r="O29" s="9">
        <f t="shared" si="3"/>
        <v>10363000</v>
      </c>
    </row>
    <row r="30" spans="1:15">
      <c r="A30" s="2"/>
      <c r="B30" s="2" t="s">
        <v>61</v>
      </c>
      <c r="C30" s="10"/>
      <c r="D30" s="10"/>
      <c r="E30" s="10">
        <f>'[3]0306'!$H$33</f>
        <v>3270000</v>
      </c>
      <c r="F30" s="10"/>
      <c r="G30" s="10"/>
      <c r="H30" s="10"/>
      <c r="I30" s="10"/>
      <c r="J30" s="10"/>
      <c r="K30" s="10">
        <f>'[4]0906'!H33</f>
        <v>2500000</v>
      </c>
      <c r="L30" s="10">
        <f>'[4]1006'!H33</f>
        <v>0</v>
      </c>
      <c r="M30" s="10"/>
      <c r="N30" s="10"/>
      <c r="O30" s="9">
        <f t="shared" si="3"/>
        <v>5770000</v>
      </c>
    </row>
    <row r="31" spans="1:15">
      <c r="A31" s="2"/>
      <c r="B31" s="2" t="s">
        <v>14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9">
        <f t="shared" si="3"/>
        <v>0</v>
      </c>
    </row>
    <row r="32" spans="1:15">
      <c r="A32" s="2"/>
      <c r="B32" s="2" t="s">
        <v>33</v>
      </c>
      <c r="C32" s="10">
        <f>'[3]0106'!$H$34</f>
        <v>4000000</v>
      </c>
      <c r="D32" s="10"/>
      <c r="E32" s="10"/>
      <c r="F32" s="10"/>
      <c r="G32" s="10"/>
      <c r="H32" s="10"/>
      <c r="I32" s="10">
        <f>'[4]0706'!H34</f>
        <v>1200000</v>
      </c>
      <c r="J32" s="10"/>
      <c r="K32" s="10"/>
      <c r="L32" s="10"/>
      <c r="M32" s="10"/>
      <c r="N32" s="10"/>
      <c r="O32" s="9">
        <f t="shared" si="3"/>
        <v>5200000</v>
      </c>
    </row>
    <row r="33" spans="1:15">
      <c r="A33" s="2"/>
      <c r="B33" s="2" t="s">
        <v>34</v>
      </c>
      <c r="C33" s="10"/>
      <c r="D33" s="10"/>
      <c r="E33" s="10"/>
      <c r="F33" s="10"/>
      <c r="G33" s="10"/>
      <c r="H33" s="10"/>
      <c r="I33" s="10"/>
      <c r="J33" s="10">
        <f>'[4]0806'!H35</f>
        <v>100000</v>
      </c>
      <c r="K33" s="10"/>
      <c r="L33" s="10"/>
      <c r="M33" s="10"/>
      <c r="N33" s="10"/>
      <c r="O33" s="9">
        <f t="shared" si="3"/>
        <v>100000</v>
      </c>
    </row>
    <row r="34" spans="1:15">
      <c r="A34" s="2"/>
      <c r="B34" s="2" t="s">
        <v>12</v>
      </c>
      <c r="C34" s="10"/>
      <c r="D34" s="10"/>
      <c r="E34" s="10"/>
      <c r="F34" s="10"/>
      <c r="G34" s="10"/>
      <c r="H34" s="10"/>
      <c r="I34" s="10"/>
      <c r="J34" s="10"/>
      <c r="K34" s="10"/>
      <c r="L34" s="10">
        <f>'[4]1006'!H36</f>
        <v>1850000</v>
      </c>
      <c r="M34" s="10"/>
      <c r="N34" s="10"/>
      <c r="O34" s="9">
        <f t="shared" si="3"/>
        <v>1850000</v>
      </c>
    </row>
    <row r="35" spans="1:15">
      <c r="A35" s="2"/>
      <c r="B35" s="2" t="s">
        <v>13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>
        <f>'[4]1106'!H37</f>
        <v>5800000</v>
      </c>
      <c r="N35" s="10"/>
      <c r="O35" s="9">
        <f t="shared" si="3"/>
        <v>5800000</v>
      </c>
    </row>
    <row r="36" spans="1:15">
      <c r="A36" s="2"/>
      <c r="B36" s="2" t="s">
        <v>14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9">
        <f t="shared" si="3"/>
        <v>0</v>
      </c>
    </row>
    <row r="37" spans="1:15">
      <c r="A37" s="2"/>
      <c r="B37" s="2" t="s">
        <v>36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>
        <f>'[4]1106'!H33</f>
        <v>2356000</v>
      </c>
      <c r="N37" s="10">
        <f>'[4]1206'!H33</f>
        <v>1288000</v>
      </c>
      <c r="O37" s="9">
        <f t="shared" si="3"/>
        <v>3644000</v>
      </c>
    </row>
    <row r="38" spans="1:15">
      <c r="A38" s="2"/>
      <c r="B38" s="2" t="s">
        <v>37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9">
        <f t="shared" si="3"/>
        <v>0</v>
      </c>
    </row>
    <row r="39" spans="1:15">
      <c r="A39" s="2"/>
      <c r="B39" s="2" t="s">
        <v>50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9"/>
    </row>
    <row r="40" spans="1:15">
      <c r="A40" s="2"/>
      <c r="B40" s="2" t="s">
        <v>39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9">
        <f t="shared" si="3"/>
        <v>0</v>
      </c>
    </row>
    <row r="41" spans="1:15">
      <c r="A41" s="2"/>
      <c r="B41" s="2" t="s">
        <v>15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9">
        <f t="shared" si="3"/>
        <v>0</v>
      </c>
    </row>
    <row r="42" spans="1:15">
      <c r="A42" s="2"/>
      <c r="B42" s="3" t="s">
        <v>16</v>
      </c>
      <c r="C42" s="9">
        <f>SUM(C17:C41)</f>
        <v>8135000</v>
      </c>
      <c r="D42" s="9">
        <f>SUM(D17:D41)</f>
        <v>3997000</v>
      </c>
      <c r="E42" s="9">
        <f>SUM(E17:E41)</f>
        <v>7962000</v>
      </c>
      <c r="F42" s="9">
        <f t="shared" ref="F42:L42" si="4">SUM(F17:F41)</f>
        <v>4449800</v>
      </c>
      <c r="G42" s="9">
        <f t="shared" si="4"/>
        <v>4345100</v>
      </c>
      <c r="H42" s="9">
        <f t="shared" si="4"/>
        <v>4224000</v>
      </c>
      <c r="I42" s="9">
        <f t="shared" si="4"/>
        <v>5471000</v>
      </c>
      <c r="J42" s="9">
        <f t="shared" si="4"/>
        <v>4786500</v>
      </c>
      <c r="K42" s="9">
        <f t="shared" si="4"/>
        <v>8203900</v>
      </c>
      <c r="L42" s="9">
        <f t="shared" si="4"/>
        <v>6800000</v>
      </c>
      <c r="M42" s="9">
        <f>SUM(M17:M41)</f>
        <v>14138600</v>
      </c>
      <c r="N42" s="9">
        <f>SUM(N16:N41)</f>
        <v>8278000</v>
      </c>
      <c r="O42" s="9">
        <f>SUM(O17:O41)</f>
        <v>80790900</v>
      </c>
    </row>
    <row r="43" spans="1:15">
      <c r="A43" s="2"/>
      <c r="B43" s="2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3"/>
    </row>
    <row r="44" spans="1:15">
      <c r="A44" s="2" t="s">
        <v>17</v>
      </c>
      <c r="B44" s="3" t="s">
        <v>40</v>
      </c>
      <c r="C44" s="9">
        <f>C7+C15-C42</f>
        <v>10707900</v>
      </c>
      <c r="D44" s="9">
        <f t="shared" ref="D44:K44" si="5">+D7+D15-D42</f>
        <v>14161700</v>
      </c>
      <c r="E44" s="9">
        <f t="shared" si="5"/>
        <v>9508300</v>
      </c>
      <c r="F44" s="9">
        <f t="shared" si="5"/>
        <v>12599300</v>
      </c>
      <c r="G44" s="9">
        <f t="shared" si="5"/>
        <v>10705000</v>
      </c>
      <c r="H44" s="9">
        <f t="shared" si="5"/>
        <v>15346400</v>
      </c>
      <c r="I44" s="9">
        <f t="shared" si="5"/>
        <v>13177000</v>
      </c>
      <c r="J44" s="9">
        <f t="shared" si="5"/>
        <v>14257600</v>
      </c>
      <c r="K44" s="9">
        <f t="shared" si="5"/>
        <v>11768600</v>
      </c>
      <c r="L44" s="9">
        <f>+L7+L15-L42</f>
        <v>18035500</v>
      </c>
      <c r="M44" s="9">
        <f>+M7+M15-M42</f>
        <v>13745600</v>
      </c>
      <c r="N44" s="9">
        <f>+N7+N15-N42</f>
        <v>13097200</v>
      </c>
      <c r="O44" s="10"/>
    </row>
    <row r="45" spans="1:15">
      <c r="O45" s="11"/>
    </row>
  </sheetData>
  <mergeCells count="5">
    <mergeCell ref="A3:O3"/>
    <mergeCell ref="A4:O4"/>
    <mergeCell ref="A5:A6"/>
    <mergeCell ref="B5:B6"/>
    <mergeCell ref="C5:O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53"/>
  <sheetViews>
    <sheetView topLeftCell="A16" workbookViewId="0">
      <selection activeCell="O39" sqref="O39"/>
    </sheetView>
  </sheetViews>
  <sheetFormatPr defaultRowHeight="15"/>
  <sheetData>
    <row r="1" spans="1:15" ht="18">
      <c r="A1" s="6" t="s">
        <v>0</v>
      </c>
    </row>
    <row r="2" spans="1:15" ht="18">
      <c r="A2" s="6" t="s">
        <v>1</v>
      </c>
    </row>
    <row r="3" spans="1:15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>
      <c r="A4" s="41" t="s">
        <v>62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>
      <c r="A5" s="39" t="s">
        <v>4</v>
      </c>
      <c r="B5" s="39" t="s">
        <v>5</v>
      </c>
      <c r="C5" s="42" t="s">
        <v>52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3"/>
    </row>
    <row r="6" spans="1:15">
      <c r="A6" s="39"/>
      <c r="B6" s="39"/>
      <c r="C6" s="7" t="s">
        <v>53</v>
      </c>
      <c r="D6" s="7" t="s">
        <v>54</v>
      </c>
      <c r="E6" s="7" t="s">
        <v>55</v>
      </c>
      <c r="F6" s="7" t="s">
        <v>56</v>
      </c>
      <c r="G6" s="7" t="s">
        <v>57</v>
      </c>
      <c r="H6" s="7" t="s">
        <v>58</v>
      </c>
      <c r="I6" s="7" t="s">
        <v>59</v>
      </c>
      <c r="J6" s="7" t="s">
        <v>60</v>
      </c>
      <c r="K6" s="7" t="s">
        <v>45</v>
      </c>
      <c r="L6" s="7" t="s">
        <v>46</v>
      </c>
      <c r="M6" s="7" t="s">
        <v>47</v>
      </c>
      <c r="N6" s="7" t="s">
        <v>48</v>
      </c>
      <c r="O6" s="8" t="s">
        <v>16</v>
      </c>
    </row>
    <row r="7" spans="1:15">
      <c r="A7" s="2" t="s">
        <v>6</v>
      </c>
      <c r="B7" s="2" t="s">
        <v>7</v>
      </c>
      <c r="C7" s="9">
        <f>[4]SUM06!$N$44</f>
        <v>13097200</v>
      </c>
      <c r="D7" s="9">
        <f>+C7+C15-C42</f>
        <v>16632450</v>
      </c>
      <c r="E7" s="9">
        <f t="shared" ref="E7:M7" si="0">+D7+D15-D42</f>
        <v>17085450</v>
      </c>
      <c r="F7" s="9">
        <f t="shared" si="0"/>
        <v>6351550</v>
      </c>
      <c r="G7" s="9">
        <f t="shared" si="0"/>
        <v>1993050</v>
      </c>
      <c r="H7" s="9">
        <f t="shared" si="0"/>
        <v>8641950</v>
      </c>
      <c r="I7" s="9">
        <f t="shared" si="0"/>
        <v>9413950</v>
      </c>
      <c r="J7" s="9">
        <f t="shared" si="0"/>
        <v>2370050</v>
      </c>
      <c r="K7" s="9">
        <f t="shared" si="0"/>
        <v>2740550</v>
      </c>
      <c r="L7" s="9">
        <f t="shared" si="0"/>
        <v>5588050</v>
      </c>
      <c r="M7" s="9">
        <f t="shared" si="0"/>
        <v>6486450</v>
      </c>
      <c r="N7" s="9">
        <f>+M7+M15-M42</f>
        <v>12051050</v>
      </c>
      <c r="O7" s="10"/>
    </row>
    <row r="8" spans="1:15">
      <c r="A8" s="2" t="s">
        <v>8</v>
      </c>
      <c r="B8" s="2" t="s">
        <v>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1:15">
      <c r="A9" s="2"/>
      <c r="B9" s="2" t="s">
        <v>10</v>
      </c>
      <c r="C9" s="10">
        <f>'[5]0107'!H12</f>
        <v>2489000</v>
      </c>
      <c r="D9" s="10">
        <f>'[5]0207'!H12</f>
        <v>2304500</v>
      </c>
      <c r="E9" s="10">
        <f>'[5]0307'!H12</f>
        <v>2773100</v>
      </c>
      <c r="F9" s="10">
        <f>'[5]0407'!H12</f>
        <v>2392500</v>
      </c>
      <c r="G9" s="10">
        <f>'[5]0507'!H12</f>
        <v>2900900</v>
      </c>
      <c r="H9" s="10">
        <f>'[5]0607'!H12</f>
        <v>3250000</v>
      </c>
      <c r="I9" s="10">
        <f>'[5]0707'!H12</f>
        <v>2613100</v>
      </c>
      <c r="J9" s="10">
        <f>'[5]0807'!H12</f>
        <v>2537500</v>
      </c>
      <c r="K9" s="10">
        <f>'[5]0907'!H12</f>
        <v>2821500</v>
      </c>
      <c r="L9" s="10">
        <f>'[5]1007'!H12</f>
        <v>2240600</v>
      </c>
      <c r="M9" s="10">
        <f>'[5]1107'!H12</f>
        <v>1772600</v>
      </c>
      <c r="N9" s="10">
        <f>'[5]1207'!H12</f>
        <v>2851100</v>
      </c>
      <c r="O9" s="9">
        <f>SUM(C9:N9)</f>
        <v>30946400</v>
      </c>
    </row>
    <row r="10" spans="1:15">
      <c r="A10" s="2"/>
      <c r="B10" s="2" t="s">
        <v>11</v>
      </c>
      <c r="C10" s="10">
        <f>'[5]0107'!H13</f>
        <v>0</v>
      </c>
      <c r="D10" s="10">
        <f>'[5]0207'!H13</f>
        <v>2602000</v>
      </c>
      <c r="E10" s="10"/>
      <c r="F10" s="10"/>
      <c r="G10" s="10">
        <f>'[5]0507'!H13</f>
        <v>6240000</v>
      </c>
      <c r="H10" s="10">
        <f>'[5]0607'!H13</f>
        <v>2900000</v>
      </c>
      <c r="I10" s="10">
        <f>'[5]0707'!H13</f>
        <v>2900000</v>
      </c>
      <c r="J10" s="10"/>
      <c r="K10" s="10">
        <f>'[5]0907'!H13</f>
        <v>8850000</v>
      </c>
      <c r="L10" s="10">
        <f>'[5]1007'!H13</f>
        <v>270000</v>
      </c>
      <c r="M10" s="10">
        <f>'[5]1107'!H13</f>
        <v>2900000</v>
      </c>
      <c r="N10" s="10">
        <f>'[5]1207'!H13</f>
        <v>2850000</v>
      </c>
      <c r="O10" s="9">
        <f>SUM(C10:N10)</f>
        <v>29512000</v>
      </c>
    </row>
    <row r="11" spans="1:15">
      <c r="A11" s="2"/>
      <c r="B11" s="2" t="s">
        <v>12</v>
      </c>
      <c r="C11" s="10">
        <f>'[5]0107'!H14</f>
        <v>0</v>
      </c>
      <c r="D11" s="10">
        <f>'[5]0207'!H14</f>
        <v>0</v>
      </c>
      <c r="E11" s="10"/>
      <c r="F11" s="10"/>
      <c r="G11" s="10">
        <f>'[5]0507'!H14</f>
        <v>0</v>
      </c>
      <c r="H11" s="10">
        <f>'[5]0607'!H14</f>
        <v>0</v>
      </c>
      <c r="I11" s="10">
        <f>'[5]0707'!H14</f>
        <v>0</v>
      </c>
      <c r="J11" s="10"/>
      <c r="K11" s="10"/>
      <c r="L11" s="10"/>
      <c r="M11" s="10">
        <f>'[5]1107'!H14</f>
        <v>7900000</v>
      </c>
      <c r="N11" s="10">
        <f>'[5]1207'!H14</f>
        <v>0</v>
      </c>
      <c r="O11" s="9">
        <f>SUM(C11:N11)</f>
        <v>7900000</v>
      </c>
    </row>
    <row r="12" spans="1:15">
      <c r="A12" s="2"/>
      <c r="B12" s="2" t="s">
        <v>13</v>
      </c>
      <c r="C12" s="10">
        <f>'[5]0107'!H15</f>
        <v>5445050</v>
      </c>
      <c r="D12" s="10">
        <f>'[5]0207'!H15</f>
        <v>4800000</v>
      </c>
      <c r="E12" s="10"/>
      <c r="F12" s="10"/>
      <c r="G12" s="10"/>
      <c r="H12" s="10"/>
      <c r="I12" s="10"/>
      <c r="J12" s="10"/>
      <c r="K12" s="10"/>
      <c r="L12" s="10"/>
      <c r="M12" s="10">
        <f>'[5]1107'!H15</f>
        <v>1262000</v>
      </c>
      <c r="N12" s="10">
        <f>'[5]1207'!H15</f>
        <v>35280000</v>
      </c>
      <c r="O12" s="9">
        <f>SUM(C12:N12)</f>
        <v>46787050</v>
      </c>
    </row>
    <row r="13" spans="1:15">
      <c r="A13" s="2"/>
      <c r="B13" s="2" t="s">
        <v>14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9">
        <f t="shared" ref="O13:O14" si="1">SUM(C13:N13)</f>
        <v>0</v>
      </c>
    </row>
    <row r="14" spans="1:15">
      <c r="A14" s="2"/>
      <c r="B14" s="2" t="s">
        <v>15</v>
      </c>
      <c r="C14" s="10">
        <f>'[5]0107'!H16</f>
        <v>450000</v>
      </c>
      <c r="D14" s="10">
        <f>'[5]0207'!H16</f>
        <v>1000000</v>
      </c>
      <c r="E14" s="10">
        <f>'[5]0307'!H16</f>
        <v>1270000</v>
      </c>
      <c r="F14" s="10">
        <f>'[5]0407'!H16</f>
        <v>50000</v>
      </c>
      <c r="G14" s="10">
        <f>'[5]0507'!H16</f>
        <v>2510000</v>
      </c>
      <c r="H14" s="10">
        <f>'[5]0607'!H16</f>
        <v>220000</v>
      </c>
      <c r="I14" s="10">
        <f>'[5]0707'!H16</f>
        <v>1070000</v>
      </c>
      <c r="J14" s="10">
        <f>'[5]0807'!H16</f>
        <v>410000</v>
      </c>
      <c r="K14" s="10">
        <f>'[5]0907'!H16</f>
        <v>150000</v>
      </c>
      <c r="L14" s="10"/>
      <c r="M14" s="10"/>
      <c r="N14" s="10">
        <f>'[5]1207'!H16</f>
        <v>1000000</v>
      </c>
      <c r="O14" s="9">
        <f t="shared" si="1"/>
        <v>8130000</v>
      </c>
    </row>
    <row r="15" spans="1:15">
      <c r="A15" s="2"/>
      <c r="B15" s="3" t="s">
        <v>16</v>
      </c>
      <c r="C15" s="9">
        <f>SUM(C9:C14)</f>
        <v>8384050</v>
      </c>
      <c r="D15" s="9">
        <f>SUM(D8:D14)</f>
        <v>10706500</v>
      </c>
      <c r="E15" s="9">
        <f>SUM(E8:E14)</f>
        <v>4043100</v>
      </c>
      <c r="F15" s="9">
        <f t="shared" ref="F15:L15" si="2">SUM(F8:F14)</f>
        <v>2442500</v>
      </c>
      <c r="G15" s="9">
        <f t="shared" si="2"/>
        <v>11650900</v>
      </c>
      <c r="H15" s="9">
        <f t="shared" si="2"/>
        <v>6370000</v>
      </c>
      <c r="I15" s="9">
        <f t="shared" si="2"/>
        <v>6583100</v>
      </c>
      <c r="J15" s="9">
        <f t="shared" si="2"/>
        <v>2947500</v>
      </c>
      <c r="K15" s="9">
        <f t="shared" si="2"/>
        <v>11821500</v>
      </c>
      <c r="L15" s="9">
        <f t="shared" si="2"/>
        <v>2510600</v>
      </c>
      <c r="M15" s="9">
        <f>SUM(M8:M14)</f>
        <v>13834600</v>
      </c>
      <c r="N15" s="9">
        <f>SUM(N8:N14)</f>
        <v>41981100</v>
      </c>
      <c r="O15" s="9">
        <f>SUM(O9:O14)</f>
        <v>123275450</v>
      </c>
    </row>
    <row r="16" spans="1:15">
      <c r="A16" s="2" t="s">
        <v>17</v>
      </c>
      <c r="B16" s="2" t="s">
        <v>18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2"/>
    </row>
    <row r="17" spans="1:15">
      <c r="A17" s="2"/>
      <c r="B17" s="2" t="s">
        <v>19</v>
      </c>
      <c r="C17" s="10">
        <f>'[5]0107'!H20</f>
        <v>400000</v>
      </c>
      <c r="D17" s="10">
        <f>'[5]0207'!H20</f>
        <v>400000</v>
      </c>
      <c r="E17" s="10">
        <f>'[5]0307'!H20</f>
        <v>500000</v>
      </c>
      <c r="F17" s="10">
        <f>'[5]0407'!H20</f>
        <v>400000</v>
      </c>
      <c r="G17" s="10">
        <f>'[5]0507'!H20</f>
        <v>400000</v>
      </c>
      <c r="H17" s="10">
        <f>'[5]0607'!H20</f>
        <v>500000</v>
      </c>
      <c r="I17" s="10">
        <f>'[5]0707'!H20</f>
        <v>400000</v>
      </c>
      <c r="J17" s="10">
        <f>'[5]0807'!H20</f>
        <v>400000</v>
      </c>
      <c r="K17" s="10">
        <f>'[5]0907'!H20</f>
        <v>410000</v>
      </c>
      <c r="L17" s="10">
        <f>'[5]1007'!H20</f>
        <v>400000</v>
      </c>
      <c r="M17" s="10">
        <f>'[5]1107'!H20</f>
        <v>400000</v>
      </c>
      <c r="N17" s="10">
        <f>'[5]1207'!H20</f>
        <v>500000</v>
      </c>
      <c r="O17" s="9">
        <f t="shared" ref="O17:O41" si="3">SUM(C17:N17)</f>
        <v>5110000</v>
      </c>
    </row>
    <row r="18" spans="1:15">
      <c r="A18" s="2"/>
      <c r="B18" s="2" t="s">
        <v>20</v>
      </c>
      <c r="C18" s="10">
        <f>'[5]0107'!H21</f>
        <v>400000</v>
      </c>
      <c r="D18" s="10">
        <f>'[5]0207'!H21</f>
        <v>400000</v>
      </c>
      <c r="E18" s="10">
        <f>'[5]0307'!H21</f>
        <v>500000</v>
      </c>
      <c r="F18" s="10">
        <f>'[5]0407'!H21</f>
        <v>400000</v>
      </c>
      <c r="G18" s="10">
        <f>'[5]0507'!H21</f>
        <v>400000</v>
      </c>
      <c r="H18" s="10">
        <f>'[5]0607'!H21</f>
        <v>500000</v>
      </c>
      <c r="I18" s="10">
        <f>'[5]0707'!H21</f>
        <v>400000</v>
      </c>
      <c r="J18" s="10">
        <f>'[5]0807'!H21</f>
        <v>400000</v>
      </c>
      <c r="K18" s="10">
        <f>'[5]0907'!H21</f>
        <v>350000</v>
      </c>
      <c r="L18" s="10">
        <f>'[5]1007'!H21</f>
        <v>250000</v>
      </c>
      <c r="M18" s="10">
        <f>'[5]1107'!H21</f>
        <v>400000</v>
      </c>
      <c r="N18" s="10">
        <f>'[5]1207'!H21</f>
        <v>500000</v>
      </c>
      <c r="O18" s="9">
        <f t="shared" si="3"/>
        <v>4900000</v>
      </c>
    </row>
    <row r="19" spans="1:15">
      <c r="A19" s="2"/>
      <c r="B19" s="2" t="s">
        <v>21</v>
      </c>
      <c r="C19" s="10">
        <f>'[5]0107'!H22</f>
        <v>150000</v>
      </c>
      <c r="D19" s="10">
        <f>'[5]0207'!H22</f>
        <v>150000</v>
      </c>
      <c r="E19" s="10">
        <f>'[5]0307'!H22</f>
        <v>150000</v>
      </c>
      <c r="F19" s="10">
        <f>'[5]0407'!H22</f>
        <v>200000</v>
      </c>
      <c r="G19" s="10">
        <f>'[5]0507'!H22</f>
        <v>200000</v>
      </c>
      <c r="H19" s="10">
        <f>'[5]0607'!H22</f>
        <v>200000</v>
      </c>
      <c r="I19" s="10">
        <f>'[5]0707'!H22</f>
        <v>200000</v>
      </c>
      <c r="J19" s="10">
        <f>'[5]0807'!H22</f>
        <v>100000</v>
      </c>
      <c r="K19" s="10">
        <f>'[5]0907'!H22</f>
        <v>0</v>
      </c>
      <c r="L19" s="10">
        <f>'[5]1007'!H22</f>
        <v>0</v>
      </c>
      <c r="M19" s="10">
        <f>'[5]1107'!H22</f>
        <v>200000</v>
      </c>
      <c r="N19" s="10">
        <f>'[5]1207'!H22</f>
        <v>200000</v>
      </c>
      <c r="O19" s="9">
        <f t="shared" si="3"/>
        <v>1750000</v>
      </c>
    </row>
    <row r="20" spans="1:15">
      <c r="A20" s="2"/>
      <c r="B20" s="2" t="s">
        <v>22</v>
      </c>
      <c r="C20" s="10">
        <f>'[5]0107'!H23</f>
        <v>0</v>
      </c>
      <c r="D20" s="10">
        <f>'[5]0207'!H23</f>
        <v>2000000</v>
      </c>
      <c r="E20" s="10">
        <f>'[5]0307'!H23</f>
        <v>1200000</v>
      </c>
      <c r="F20" s="10">
        <f>'[5]0407'!H23</f>
        <v>0</v>
      </c>
      <c r="G20" s="10">
        <f>'[5]0507'!H23</f>
        <v>1200000</v>
      </c>
      <c r="H20" s="10">
        <f>'[5]0607'!H23</f>
        <v>1200000</v>
      </c>
      <c r="I20" s="10">
        <f>'[5]0707'!H23</f>
        <v>2400000</v>
      </c>
      <c r="J20" s="10">
        <f>'[5]0807'!H23</f>
        <v>0</v>
      </c>
      <c r="K20" s="10">
        <f>'[5]0907'!H23</f>
        <v>2400000</v>
      </c>
      <c r="L20" s="10">
        <f>'[5]1007'!H23</f>
        <v>0</v>
      </c>
      <c r="M20" s="10">
        <f>'[5]1107'!H23</f>
        <v>1200000</v>
      </c>
      <c r="N20" s="10">
        <f>'[5]1207'!H23</f>
        <v>1200000</v>
      </c>
      <c r="O20" s="9">
        <f t="shared" si="3"/>
        <v>12800000</v>
      </c>
    </row>
    <row r="21" spans="1:15">
      <c r="A21" s="2"/>
      <c r="B21" s="2" t="s">
        <v>23</v>
      </c>
      <c r="C21" s="10">
        <f>'[5]0107'!H24</f>
        <v>0</v>
      </c>
      <c r="D21" s="10">
        <f>'[5]0207'!H24</f>
        <v>1100000</v>
      </c>
      <c r="E21" s="10">
        <f>'[5]0307'!H24</f>
        <v>600000</v>
      </c>
      <c r="F21" s="10">
        <f>'[5]0407'!H24</f>
        <v>0</v>
      </c>
      <c r="G21" s="10">
        <f>'[5]0507'!H24</f>
        <v>900000</v>
      </c>
      <c r="H21" s="10">
        <f>'[5]0607'!H24</f>
        <v>900000</v>
      </c>
      <c r="I21" s="10">
        <f>'[5]0707'!H24</f>
        <v>600000</v>
      </c>
      <c r="J21" s="10">
        <f>'[5]0807'!H24</f>
        <v>0</v>
      </c>
      <c r="K21" s="10">
        <f>'[5]0907'!H24</f>
        <v>1200000</v>
      </c>
      <c r="L21" s="10">
        <f>'[5]1007'!H24</f>
        <v>0</v>
      </c>
      <c r="M21" s="10">
        <f>'[5]1107'!H24</f>
        <v>900000</v>
      </c>
      <c r="N21" s="10">
        <f>'[5]1207'!H24</f>
        <v>600000</v>
      </c>
      <c r="O21" s="9">
        <f t="shared" si="3"/>
        <v>6800000</v>
      </c>
    </row>
    <row r="22" spans="1:15">
      <c r="A22" s="2"/>
      <c r="B22" s="2" t="s">
        <v>24</v>
      </c>
      <c r="C22" s="10">
        <f>'[5]0107'!H25</f>
        <v>0</v>
      </c>
      <c r="D22" s="10">
        <f>'[5]0207'!H25</f>
        <v>200000</v>
      </c>
      <c r="E22" s="10">
        <f>'[5]0307'!H25</f>
        <v>400000</v>
      </c>
      <c r="F22" s="10">
        <f>'[5]0407'!H25</f>
        <v>0</v>
      </c>
      <c r="G22" s="10">
        <f>'[5]0507'!H25</f>
        <v>200000</v>
      </c>
      <c r="H22" s="10">
        <f>'[5]0607'!H25</f>
        <v>200000</v>
      </c>
      <c r="I22" s="10">
        <f>'[5]0707'!H25</f>
        <v>400000</v>
      </c>
      <c r="J22" s="10">
        <f>'[5]0807'!H25</f>
        <v>0</v>
      </c>
      <c r="K22" s="10">
        <f>'[5]0907'!H25</f>
        <v>400000</v>
      </c>
      <c r="L22" s="10">
        <f>'[5]1007'!H25</f>
        <v>0</v>
      </c>
      <c r="M22" s="10">
        <f>'[5]1107'!H25</f>
        <v>200000</v>
      </c>
      <c r="N22" s="10">
        <f>'[5]1207'!H25</f>
        <v>200000</v>
      </c>
      <c r="O22" s="9">
        <f t="shared" si="3"/>
        <v>2200000</v>
      </c>
    </row>
    <row r="23" spans="1:15">
      <c r="A23" s="2"/>
      <c r="B23" s="2" t="s">
        <v>25</v>
      </c>
      <c r="C23" s="10">
        <f>'[5]0107'!H26</f>
        <v>0</v>
      </c>
      <c r="D23" s="10">
        <f>'[5]0207'!H26</f>
        <v>100000</v>
      </c>
      <c r="E23" s="10">
        <f>'[5]0307'!H26</f>
        <v>200000</v>
      </c>
      <c r="F23" s="10">
        <f>'[5]0407'!H26</f>
        <v>0</v>
      </c>
      <c r="G23" s="10">
        <f>'[5]0507'!H26</f>
        <v>100000</v>
      </c>
      <c r="H23" s="10">
        <f>'[5]0607'!H26</f>
        <v>100000</v>
      </c>
      <c r="I23" s="10">
        <f>'[5]0707'!H26</f>
        <v>200000</v>
      </c>
      <c r="J23" s="10">
        <f>'[5]0807'!H26</f>
        <v>0</v>
      </c>
      <c r="K23" s="10">
        <f>'[5]0907'!H26</f>
        <v>200000</v>
      </c>
      <c r="L23" s="10">
        <f>'[5]1007'!H26</f>
        <v>0</v>
      </c>
      <c r="M23" s="10">
        <f>'[5]1107'!H26</f>
        <v>100000</v>
      </c>
      <c r="N23" s="10">
        <f>'[5]1207'!H26</f>
        <v>100000</v>
      </c>
      <c r="O23" s="9">
        <f t="shared" si="3"/>
        <v>1100000</v>
      </c>
    </row>
    <row r="24" spans="1:15">
      <c r="A24" s="2"/>
      <c r="B24" s="2" t="s">
        <v>26</v>
      </c>
      <c r="C24" s="10">
        <f>'[5]0107'!H27</f>
        <v>525000</v>
      </c>
      <c r="D24" s="10">
        <f>'[5]0207'!H27</f>
        <v>0</v>
      </c>
      <c r="E24" s="10">
        <f>'[5]0307'!H27</f>
        <v>0</v>
      </c>
      <c r="F24" s="10">
        <f>'[5]0407'!H27</f>
        <v>160000</v>
      </c>
      <c r="G24" s="10">
        <f>'[5]0507'!H27</f>
        <v>50000</v>
      </c>
      <c r="H24" s="10">
        <f>'[5]0607'!H27</f>
        <v>300000</v>
      </c>
      <c r="I24" s="10">
        <f>'[5]0707'!H27</f>
        <v>0</v>
      </c>
      <c r="J24" s="10">
        <f>'[5]0807'!H27</f>
        <v>300000</v>
      </c>
      <c r="K24" s="10">
        <f>'[5]0907'!H27</f>
        <v>200000</v>
      </c>
      <c r="L24" s="10">
        <f>'[5]1007'!H27</f>
        <v>0</v>
      </c>
      <c r="M24" s="10">
        <f>'[5]1107'!H27</f>
        <v>0</v>
      </c>
      <c r="N24" s="10">
        <f>'[5]1207'!H27</f>
        <v>250000</v>
      </c>
      <c r="O24" s="9">
        <f t="shared" si="3"/>
        <v>1785000</v>
      </c>
    </row>
    <row r="25" spans="1:15">
      <c r="A25" s="2"/>
      <c r="B25" s="2" t="s">
        <v>27</v>
      </c>
      <c r="C25" s="10">
        <f>'[5]0107'!H28</f>
        <v>100000</v>
      </c>
      <c r="D25" s="10">
        <f>'[5]0207'!H28</f>
        <v>100000</v>
      </c>
      <c r="E25" s="10">
        <f>'[5]0307'!H28</f>
        <v>100000</v>
      </c>
      <c r="F25" s="10">
        <f>'[5]0407'!H28</f>
        <v>100000</v>
      </c>
      <c r="G25" s="10">
        <f>'[5]0507'!H28</f>
        <v>100000</v>
      </c>
      <c r="H25" s="10">
        <f>'[5]0607'!H28</f>
        <v>100000</v>
      </c>
      <c r="I25" s="10">
        <f>'[5]0707'!H28</f>
        <v>0</v>
      </c>
      <c r="J25" s="10">
        <f>'[5]0807'!H28</f>
        <v>0</v>
      </c>
      <c r="K25" s="10">
        <f>'[5]0907'!H28</f>
        <v>100000</v>
      </c>
      <c r="L25" s="10">
        <f>'[5]1007'!H28</f>
        <v>100000</v>
      </c>
      <c r="M25" s="10">
        <f>'[5]1107'!H28</f>
        <v>100000</v>
      </c>
      <c r="N25" s="10">
        <f>'[5]1207'!H28</f>
        <v>100000</v>
      </c>
      <c r="O25" s="9">
        <f t="shared" si="3"/>
        <v>1000000</v>
      </c>
    </row>
    <row r="26" spans="1:15">
      <c r="A26" s="2"/>
      <c r="B26" s="2" t="s">
        <v>28</v>
      </c>
      <c r="C26" s="10">
        <f>'[5]0107'!H29</f>
        <v>776500</v>
      </c>
      <c r="D26" s="10">
        <f>'[5]0207'!H29</f>
        <v>791000</v>
      </c>
      <c r="E26" s="10">
        <f>'[5]0307'!H29</f>
        <v>476500</v>
      </c>
      <c r="F26" s="10">
        <f>'[5]0407'!H29</f>
        <v>481000</v>
      </c>
      <c r="G26" s="10">
        <f>'[5]0507'!H29</f>
        <v>552000</v>
      </c>
      <c r="H26" s="10">
        <f>'[5]0607'!H29</f>
        <v>520000</v>
      </c>
      <c r="I26" s="10">
        <f>'[5]0707'!H29</f>
        <v>473000</v>
      </c>
      <c r="J26" s="10">
        <f>'[5]0807'!H29</f>
        <v>527000</v>
      </c>
      <c r="K26" s="10">
        <f>'[5]0907'!H29</f>
        <v>1312000</v>
      </c>
      <c r="L26" s="10">
        <f>'[5]1007'!H29</f>
        <v>600000</v>
      </c>
      <c r="M26" s="10">
        <f>'[5]1107'!H29</f>
        <v>820000</v>
      </c>
      <c r="N26" s="10">
        <f>'[5]1207'!H29</f>
        <v>736000</v>
      </c>
      <c r="O26" s="9">
        <f t="shared" si="3"/>
        <v>8065000</v>
      </c>
    </row>
    <row r="27" spans="1:15">
      <c r="A27" s="2"/>
      <c r="B27" s="2" t="s">
        <v>29</v>
      </c>
      <c r="C27" s="10">
        <f>'[5]0107'!H30</f>
        <v>77300</v>
      </c>
      <c r="D27" s="10">
        <f>'[5]0207'!H30</f>
        <v>0</v>
      </c>
      <c r="E27" s="10">
        <f>'[5]0307'!H30</f>
        <v>12500</v>
      </c>
      <c r="F27" s="10">
        <f>'[5]0407'!H30</f>
        <v>0</v>
      </c>
      <c r="G27" s="10">
        <f>'[5]0507'!H30</f>
        <v>0</v>
      </c>
      <c r="H27" s="10">
        <f>'[5]0607'!H30</f>
        <v>10000</v>
      </c>
      <c r="I27" s="10">
        <f>'[5]0707'!H30</f>
        <v>0</v>
      </c>
      <c r="J27" s="10">
        <f>'[5]0807'!H30</f>
        <v>0</v>
      </c>
      <c r="K27" s="10">
        <f>'[5]0907'!H30</f>
        <v>0</v>
      </c>
      <c r="L27" s="10">
        <f>'[5]1007'!H30</f>
        <v>0</v>
      </c>
      <c r="M27" s="10">
        <f>'[5]1107'!H30</f>
        <v>0</v>
      </c>
      <c r="N27" s="10">
        <f>'[5]1207'!H30</f>
        <v>0</v>
      </c>
      <c r="O27" s="9">
        <f t="shared" si="3"/>
        <v>99800</v>
      </c>
    </row>
    <row r="28" spans="1:15">
      <c r="A28" s="2"/>
      <c r="B28" s="2" t="s">
        <v>30</v>
      </c>
      <c r="C28" s="10">
        <f>'[5]0107'!H31</f>
        <v>0</v>
      </c>
      <c r="D28" s="10">
        <f>'[5]0207'!H31</f>
        <v>0</v>
      </c>
      <c r="E28" s="10">
        <f>'[5]0307'!H31</f>
        <v>132000</v>
      </c>
      <c r="F28" s="10">
        <f>'[5]0407'!H31</f>
        <v>0</v>
      </c>
      <c r="G28" s="10">
        <f>'[5]0507'!H31</f>
        <v>0</v>
      </c>
      <c r="H28" s="10">
        <f>'[5]0607'!H31</f>
        <v>100000</v>
      </c>
      <c r="I28" s="10">
        <f>'[5]0707'!H31</f>
        <v>0</v>
      </c>
      <c r="J28" s="10">
        <f>'[5]0807'!H31</f>
        <v>0</v>
      </c>
      <c r="K28" s="10">
        <f>'[5]0907'!H31</f>
        <v>102000</v>
      </c>
      <c r="L28" s="10">
        <f>'[5]1007'!H31</f>
        <v>0</v>
      </c>
      <c r="M28" s="10">
        <f>'[5]1107'!H31</f>
        <v>0</v>
      </c>
      <c r="N28" s="10">
        <f>'[5]1207'!H31</f>
        <v>0</v>
      </c>
      <c r="O28" s="9">
        <f t="shared" si="3"/>
        <v>334000</v>
      </c>
    </row>
    <row r="29" spans="1:15">
      <c r="A29" s="2"/>
      <c r="B29" s="2" t="s">
        <v>31</v>
      </c>
      <c r="C29" s="10">
        <f>'[5]0107'!H32</f>
        <v>920000</v>
      </c>
      <c r="D29" s="10">
        <f>'[5]0207'!H32</f>
        <v>812500</v>
      </c>
      <c r="E29" s="10">
        <f>'[5]0307'!H32</f>
        <v>756000</v>
      </c>
      <c r="F29" s="10">
        <f>'[5]0407'!H32</f>
        <v>1060000</v>
      </c>
      <c r="G29" s="10">
        <f>'[5]0507'!H32</f>
        <v>900000</v>
      </c>
      <c r="H29" s="10">
        <f>'[5]0607'!H32</f>
        <v>768000</v>
      </c>
      <c r="I29" s="10">
        <f>'[5]0707'!H32</f>
        <v>804000</v>
      </c>
      <c r="J29" s="10">
        <f>'[5]0807'!H32</f>
        <v>850000</v>
      </c>
      <c r="K29" s="10">
        <f>'[5]0907'!H32</f>
        <v>2300000</v>
      </c>
      <c r="L29" s="10">
        <f>'[5]1007'!H32</f>
        <v>0</v>
      </c>
      <c r="M29" s="10">
        <f>'[5]1107'!H32</f>
        <v>950000</v>
      </c>
      <c r="N29" s="10">
        <f>'[5]1207'!H32</f>
        <v>711000</v>
      </c>
      <c r="O29" s="9">
        <f t="shared" si="3"/>
        <v>10831500</v>
      </c>
    </row>
    <row r="30" spans="1:15">
      <c r="A30" s="2"/>
      <c r="B30" s="2" t="s">
        <v>32</v>
      </c>
      <c r="C30" s="10"/>
      <c r="D30" s="10"/>
      <c r="E30" s="10"/>
      <c r="F30" s="10"/>
      <c r="G30" s="10"/>
      <c r="H30" s="10"/>
      <c r="I30" s="10">
        <f>'[5]0707'!H35</f>
        <v>7000000</v>
      </c>
      <c r="J30" s="10"/>
      <c r="K30" s="10"/>
      <c r="L30" s="10"/>
      <c r="M30" s="10">
        <f>'[5]1107'!H35</f>
        <v>2000000</v>
      </c>
      <c r="N30" s="10"/>
      <c r="O30" s="9">
        <f t="shared" si="3"/>
        <v>9000000</v>
      </c>
    </row>
    <row r="31" spans="1:15">
      <c r="A31" s="2"/>
      <c r="B31" s="2" t="s">
        <v>14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9">
        <f t="shared" si="3"/>
        <v>0</v>
      </c>
    </row>
    <row r="32" spans="1:15">
      <c r="A32" s="2"/>
      <c r="B32" s="2" t="s">
        <v>33</v>
      </c>
      <c r="C32" s="10"/>
      <c r="D32" s="10"/>
      <c r="E32" s="10">
        <f>'[5]0307'!H34</f>
        <v>5000000</v>
      </c>
      <c r="F32" s="10"/>
      <c r="G32" s="10"/>
      <c r="H32" s="10"/>
      <c r="I32" s="10"/>
      <c r="J32" s="10"/>
      <c r="K32" s="10"/>
      <c r="L32" s="10"/>
      <c r="M32" s="10"/>
      <c r="N32" s="10"/>
      <c r="O32" s="9">
        <f t="shared" si="3"/>
        <v>5000000</v>
      </c>
    </row>
    <row r="33" spans="1:15">
      <c r="A33" s="2"/>
      <c r="B33" s="2" t="s">
        <v>34</v>
      </c>
      <c r="C33" s="10"/>
      <c r="D33" s="10"/>
      <c r="E33" s="10"/>
      <c r="F33" s="10"/>
      <c r="G33" s="10"/>
      <c r="H33" s="10">
        <f>'[5]0607'!H33</f>
        <v>200000</v>
      </c>
      <c r="I33" s="10">
        <f>'[5]0707'!H33</f>
        <v>200000</v>
      </c>
      <c r="J33" s="10"/>
      <c r="K33" s="10"/>
      <c r="L33" s="10"/>
      <c r="M33" s="10"/>
      <c r="N33" s="10"/>
      <c r="O33" s="9">
        <f t="shared" si="3"/>
        <v>400000</v>
      </c>
    </row>
    <row r="34" spans="1:15">
      <c r="A34" s="2"/>
      <c r="B34" s="2" t="s">
        <v>12</v>
      </c>
      <c r="C34" s="10"/>
      <c r="D34" s="10"/>
      <c r="E34" s="10"/>
      <c r="F34" s="10"/>
      <c r="G34" s="10"/>
      <c r="H34" s="10"/>
      <c r="I34" s="10">
        <f>'[5]0707'!H36</f>
        <v>550000</v>
      </c>
      <c r="J34" s="10"/>
      <c r="K34" s="10"/>
      <c r="L34" s="10"/>
      <c r="M34" s="10"/>
      <c r="N34" s="10"/>
      <c r="O34" s="9">
        <f t="shared" si="3"/>
        <v>550000</v>
      </c>
    </row>
    <row r="35" spans="1:15">
      <c r="A35" s="2"/>
      <c r="B35" s="2" t="s">
        <v>13</v>
      </c>
      <c r="C35" s="10"/>
      <c r="D35" s="10"/>
      <c r="E35" s="10"/>
      <c r="F35" s="10"/>
      <c r="G35" s="10"/>
      <c r="H35" s="10"/>
      <c r="I35" s="10"/>
      <c r="J35" s="10"/>
      <c r="K35" s="10"/>
      <c r="L35" s="10">
        <f>'[5]1007'!H37</f>
        <v>262200</v>
      </c>
      <c r="M35" s="10">
        <f>'[5]1107'!H37</f>
        <v>1000000</v>
      </c>
      <c r="N35" s="10">
        <f>'[5]1207'!H37</f>
        <v>35183000</v>
      </c>
      <c r="O35" s="9">
        <f t="shared" si="3"/>
        <v>36445200</v>
      </c>
    </row>
    <row r="36" spans="1:15">
      <c r="A36" s="2"/>
      <c r="B36" s="2" t="s">
        <v>14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9">
        <f t="shared" si="3"/>
        <v>0</v>
      </c>
    </row>
    <row r="37" spans="1:15">
      <c r="A37" s="2"/>
      <c r="B37" s="2" t="s">
        <v>36</v>
      </c>
      <c r="C37" s="10"/>
      <c r="D37" s="10">
        <f>'[5]0207'!H35</f>
        <v>200000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9">
        <f t="shared" si="3"/>
        <v>200000</v>
      </c>
    </row>
    <row r="38" spans="1:15">
      <c r="A38" s="2"/>
      <c r="B38" s="2" t="s">
        <v>37</v>
      </c>
      <c r="C38" s="10">
        <f>'[5]0107'!H33</f>
        <v>1500000</v>
      </c>
      <c r="D38" s="10">
        <f>'[5]0207'!H33</f>
        <v>4000000</v>
      </c>
      <c r="E38" s="10">
        <f>'[5]0307'!H33</f>
        <v>2350000</v>
      </c>
      <c r="F38" s="10"/>
      <c r="G38" s="10"/>
      <c r="H38" s="10"/>
      <c r="I38" s="10"/>
      <c r="J38" s="10"/>
      <c r="K38" s="10"/>
      <c r="L38" s="10"/>
      <c r="M38" s="10"/>
      <c r="N38" s="10"/>
      <c r="O38" s="9">
        <f t="shared" si="3"/>
        <v>7850000</v>
      </c>
    </row>
    <row r="39" spans="1:15">
      <c r="A39" s="2"/>
      <c r="B39" s="2" t="s">
        <v>63</v>
      </c>
      <c r="C39" s="10"/>
      <c r="D39" s="10"/>
      <c r="E39" s="10">
        <f>'[5]0307'!H35</f>
        <v>2400000</v>
      </c>
      <c r="F39" s="10">
        <f>'[5]0407'!H35</f>
        <v>4000000</v>
      </c>
      <c r="G39" s="10"/>
      <c r="H39" s="10"/>
      <c r="I39" s="10"/>
      <c r="J39" s="10"/>
      <c r="K39" s="10"/>
      <c r="L39" s="10"/>
      <c r="M39" s="10"/>
      <c r="N39" s="10"/>
      <c r="O39" s="9">
        <f t="shared" si="3"/>
        <v>6400000</v>
      </c>
    </row>
    <row r="40" spans="1:15">
      <c r="A40" s="2"/>
      <c r="B40" s="2" t="s">
        <v>39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9">
        <f t="shared" si="3"/>
        <v>0</v>
      </c>
    </row>
    <row r="41" spans="1:15">
      <c r="A41" s="2"/>
      <c r="B41" s="2" t="s">
        <v>15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9">
        <f t="shared" si="3"/>
        <v>0</v>
      </c>
    </row>
    <row r="42" spans="1:15">
      <c r="A42" s="2"/>
      <c r="B42" s="3" t="s">
        <v>16</v>
      </c>
      <c r="C42" s="9">
        <f>SUM(C17:C41)</f>
        <v>4848800</v>
      </c>
      <c r="D42" s="9">
        <f>SUM(D17:D41)</f>
        <v>10253500</v>
      </c>
      <c r="E42" s="9">
        <f>SUM(E17:E41)</f>
        <v>14777000</v>
      </c>
      <c r="F42" s="9">
        <f t="shared" ref="F42:L42" si="4">SUM(F17:F41)</f>
        <v>6801000</v>
      </c>
      <c r="G42" s="9">
        <f t="shared" si="4"/>
        <v>5002000</v>
      </c>
      <c r="H42" s="9">
        <f t="shared" si="4"/>
        <v>5598000</v>
      </c>
      <c r="I42" s="9">
        <f t="shared" si="4"/>
        <v>13627000</v>
      </c>
      <c r="J42" s="9">
        <f t="shared" si="4"/>
        <v>2577000</v>
      </c>
      <c r="K42" s="9">
        <f t="shared" si="4"/>
        <v>8974000</v>
      </c>
      <c r="L42" s="9">
        <f t="shared" si="4"/>
        <v>1612200</v>
      </c>
      <c r="M42" s="9">
        <f>SUM(M17:M41)</f>
        <v>8270000</v>
      </c>
      <c r="N42" s="9">
        <f t="shared" ref="N42" si="5">SUM(N16:N41)</f>
        <v>40280000</v>
      </c>
      <c r="O42" s="9">
        <f>SUM(O17:O41)</f>
        <v>122620500</v>
      </c>
    </row>
    <row r="43" spans="1:15">
      <c r="A43" s="2"/>
      <c r="B43" s="2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3"/>
    </row>
    <row r="44" spans="1:15">
      <c r="A44" s="2" t="s">
        <v>17</v>
      </c>
      <c r="B44" s="3" t="s">
        <v>40</v>
      </c>
      <c r="C44" s="9">
        <f>C7+C15-C42</f>
        <v>16632450</v>
      </c>
      <c r="D44" s="9">
        <f t="shared" ref="D44:K44" si="6">+D7+D15-D42</f>
        <v>17085450</v>
      </c>
      <c r="E44" s="9">
        <f t="shared" si="6"/>
        <v>6351550</v>
      </c>
      <c r="F44" s="9">
        <f t="shared" si="6"/>
        <v>1993050</v>
      </c>
      <c r="G44" s="9">
        <f t="shared" si="6"/>
        <v>8641950</v>
      </c>
      <c r="H44" s="9">
        <f t="shared" si="6"/>
        <v>9413950</v>
      </c>
      <c r="I44" s="9">
        <f t="shared" si="6"/>
        <v>2370050</v>
      </c>
      <c r="J44" s="9">
        <f t="shared" si="6"/>
        <v>2740550</v>
      </c>
      <c r="K44" s="9">
        <f t="shared" si="6"/>
        <v>5588050</v>
      </c>
      <c r="L44" s="9">
        <f>+L7+L15-L42</f>
        <v>6486450</v>
      </c>
      <c r="M44" s="9">
        <f>+M7+M15-M42</f>
        <v>12051050</v>
      </c>
      <c r="N44" s="9">
        <f>+N7+N15-N42</f>
        <v>13752150</v>
      </c>
      <c r="O44" s="10"/>
    </row>
    <row r="45" spans="1:15">
      <c r="O45" s="11"/>
    </row>
    <row r="46" spans="1:15">
      <c r="A46" s="38" t="s">
        <v>64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</row>
    <row r="47" spans="1:15"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>
      <c r="L48" t="s">
        <v>65</v>
      </c>
    </row>
    <row r="49" spans="3:13">
      <c r="C49" t="s">
        <v>66</v>
      </c>
      <c r="M49" t="s">
        <v>67</v>
      </c>
    </row>
    <row r="53" spans="3:13">
      <c r="C53" s="14" t="s">
        <v>68</v>
      </c>
      <c r="D53" s="14"/>
      <c r="E53" s="14"/>
      <c r="F53" s="14"/>
      <c r="G53" s="14"/>
      <c r="H53" s="14"/>
      <c r="I53" s="14"/>
      <c r="J53" s="14"/>
      <c r="K53" s="14"/>
      <c r="M53" s="14" t="s">
        <v>69</v>
      </c>
    </row>
  </sheetData>
  <mergeCells count="6">
    <mergeCell ref="A46:O46"/>
    <mergeCell ref="A3:O3"/>
    <mergeCell ref="A4:O4"/>
    <mergeCell ref="A5:A6"/>
    <mergeCell ref="B5:B6"/>
    <mergeCell ref="C5:O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53"/>
  <sheetViews>
    <sheetView topLeftCell="A10" workbookViewId="0">
      <selection sqref="A1:P53"/>
    </sheetView>
  </sheetViews>
  <sheetFormatPr defaultRowHeight="15"/>
  <sheetData>
    <row r="1" spans="1:15" ht="18">
      <c r="A1" s="6" t="s">
        <v>0</v>
      </c>
    </row>
    <row r="2" spans="1:15" ht="18">
      <c r="A2" s="6" t="s">
        <v>1</v>
      </c>
    </row>
    <row r="3" spans="1:15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>
      <c r="A4" s="41" t="s">
        <v>70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>
      <c r="A5" s="39" t="s">
        <v>4</v>
      </c>
      <c r="B5" s="39" t="s">
        <v>5</v>
      </c>
      <c r="C5" s="42" t="s">
        <v>52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3"/>
    </row>
    <row r="6" spans="1:15">
      <c r="A6" s="39"/>
      <c r="B6" s="39"/>
      <c r="C6" s="7" t="s">
        <v>53</v>
      </c>
      <c r="D6" s="7" t="s">
        <v>54</v>
      </c>
      <c r="E6" s="7" t="s">
        <v>55</v>
      </c>
      <c r="F6" s="7" t="s">
        <v>56</v>
      </c>
      <c r="G6" s="7" t="s">
        <v>57</v>
      </c>
      <c r="H6" s="7" t="s">
        <v>58</v>
      </c>
      <c r="I6" s="7" t="s">
        <v>59</v>
      </c>
      <c r="J6" s="7" t="s">
        <v>60</v>
      </c>
      <c r="K6" s="7" t="s">
        <v>45</v>
      </c>
      <c r="L6" s="7" t="s">
        <v>46</v>
      </c>
      <c r="M6" s="7" t="s">
        <v>47</v>
      </c>
      <c r="N6" s="7" t="s">
        <v>48</v>
      </c>
      <c r="O6" s="8" t="s">
        <v>16</v>
      </c>
    </row>
    <row r="7" spans="1:15">
      <c r="A7" s="2" t="s">
        <v>6</v>
      </c>
      <c r="B7" s="2" t="s">
        <v>7</v>
      </c>
      <c r="C7" s="9">
        <f>'[5]1207'!$G$40</f>
        <v>13752150</v>
      </c>
      <c r="D7" s="9">
        <f>+C7+C15-C42</f>
        <v>20215650</v>
      </c>
      <c r="E7" s="9">
        <f t="shared" ref="E7:M7" si="0">+D7+D15-D42</f>
        <v>22531000</v>
      </c>
      <c r="F7" s="9">
        <f t="shared" si="0"/>
        <v>25241000</v>
      </c>
      <c r="G7" s="9">
        <f t="shared" si="0"/>
        <v>22666000</v>
      </c>
      <c r="H7" s="9">
        <f t="shared" si="0"/>
        <v>16025000</v>
      </c>
      <c r="I7" s="9">
        <f t="shared" si="0"/>
        <v>13544500</v>
      </c>
      <c r="J7" s="9">
        <f t="shared" si="0"/>
        <v>8094500</v>
      </c>
      <c r="K7" s="9">
        <f t="shared" si="0"/>
        <v>5781000</v>
      </c>
      <c r="L7" s="9">
        <f t="shared" si="0"/>
        <v>4752500</v>
      </c>
      <c r="M7" s="9">
        <f t="shared" si="0"/>
        <v>13745500</v>
      </c>
      <c r="N7" s="9">
        <f>+M7+M15-M42</f>
        <v>4820500</v>
      </c>
      <c r="O7" s="10"/>
    </row>
    <row r="8" spans="1:15">
      <c r="A8" s="2" t="s">
        <v>8</v>
      </c>
      <c r="B8" s="2" t="s">
        <v>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1:15">
      <c r="A9" s="2"/>
      <c r="B9" s="2" t="s">
        <v>10</v>
      </c>
      <c r="C9" s="10">
        <f>'[6]0108'!H12</f>
        <v>2562500</v>
      </c>
      <c r="D9" s="10">
        <f>'[6]0208'!H12</f>
        <v>3835750</v>
      </c>
      <c r="E9" s="10">
        <f>'[6]0308'!H12</f>
        <v>3650000</v>
      </c>
      <c r="F9" s="10">
        <f>'[6]0408'!H12</f>
        <v>3160000</v>
      </c>
      <c r="G9" s="10">
        <f>'[6]0508'!H13</f>
        <v>4278000</v>
      </c>
      <c r="H9" s="10">
        <f>'[6]0608'!H13</f>
        <v>2615000</v>
      </c>
      <c r="I9" s="10">
        <f>'[6]0708'!H13</f>
        <v>3772200</v>
      </c>
      <c r="J9" s="10">
        <f>'[6]0808'!H12</f>
        <v>3713000</v>
      </c>
      <c r="K9" s="10">
        <f>'[6]0908'!H12</f>
        <v>3038500</v>
      </c>
      <c r="L9" s="10">
        <f>'[6]1008'!H12</f>
        <v>2942500</v>
      </c>
      <c r="M9" s="10">
        <f>'[6]1108'!H12</f>
        <v>3168000</v>
      </c>
      <c r="N9" s="10">
        <f>'[6]1208'!H12</f>
        <v>3140500</v>
      </c>
      <c r="O9" s="9">
        <f>SUM(C9:N9)</f>
        <v>39875950</v>
      </c>
    </row>
    <row r="10" spans="1:15">
      <c r="A10" s="2"/>
      <c r="B10" s="2" t="s">
        <v>11</v>
      </c>
      <c r="C10" s="10">
        <f>'[6]0108'!H13</f>
        <v>2870000</v>
      </c>
      <c r="D10" s="10">
        <f>'[6]0208'!H13</f>
        <v>2820000</v>
      </c>
      <c r="E10" s="10">
        <f>'[6]0308'!H13</f>
        <v>2850000</v>
      </c>
      <c r="F10" s="10">
        <f>'[6]0408'!H13</f>
        <v>2800000</v>
      </c>
      <c r="G10" s="10">
        <f>'[6]0508'!H14</f>
        <v>2800000</v>
      </c>
      <c r="H10" s="10"/>
      <c r="I10" s="10"/>
      <c r="J10" s="10"/>
      <c r="K10" s="10"/>
      <c r="L10" s="10">
        <f>'[6]1008'!H13</f>
        <v>0</v>
      </c>
      <c r="M10" s="10"/>
      <c r="N10" s="10"/>
      <c r="O10" s="9">
        <f>SUM(C10:N10)</f>
        <v>14140000</v>
      </c>
    </row>
    <row r="11" spans="1:15">
      <c r="A11" s="2"/>
      <c r="B11" s="2" t="s">
        <v>12</v>
      </c>
      <c r="C11" s="10">
        <f>'[6]0108'!H14</f>
        <v>0</v>
      </c>
      <c r="D11" s="10">
        <f>'[6]0208'!H14</f>
        <v>0</v>
      </c>
      <c r="E11" s="10">
        <f>'[6]0308'!H14</f>
        <v>0</v>
      </c>
      <c r="F11" s="10">
        <f>'[6]0408'!H14</f>
        <v>0</v>
      </c>
      <c r="G11" s="10">
        <f>'[6]0508'!H15</f>
        <v>500000</v>
      </c>
      <c r="H11" s="10"/>
      <c r="I11" s="10"/>
      <c r="J11" s="10"/>
      <c r="K11" s="10"/>
      <c r="L11" s="10">
        <f>'[6]1008'!H16</f>
        <v>9390000</v>
      </c>
      <c r="M11" s="10"/>
      <c r="N11" s="10"/>
      <c r="O11" s="9">
        <f>SUM(C11:N11)</f>
        <v>9890000</v>
      </c>
    </row>
    <row r="12" spans="1:15">
      <c r="A12" s="2"/>
      <c r="B12" s="2" t="s">
        <v>13</v>
      </c>
      <c r="C12" s="10">
        <f>'[6]0108'!H15</f>
        <v>9903000</v>
      </c>
      <c r="D12" s="10">
        <f>'[6]0208'!H15</f>
        <v>0</v>
      </c>
      <c r="E12" s="10">
        <f>'[6]0308'!H15</f>
        <v>0</v>
      </c>
      <c r="F12" s="10">
        <f>'[6]0408'!H15</f>
        <v>0</v>
      </c>
      <c r="G12" s="10">
        <f>'[6]0508'!H16</f>
        <v>0</v>
      </c>
      <c r="H12" s="10"/>
      <c r="I12" s="10"/>
      <c r="J12" s="10"/>
      <c r="K12" s="10"/>
      <c r="L12" s="10"/>
      <c r="M12" s="10"/>
      <c r="N12" s="10"/>
      <c r="O12" s="9">
        <f>SUM(C12:N12)</f>
        <v>9903000</v>
      </c>
    </row>
    <row r="13" spans="1:15">
      <c r="A13" s="2"/>
      <c r="B13" s="2" t="s">
        <v>14</v>
      </c>
      <c r="C13" s="10"/>
      <c r="D13" s="10"/>
      <c r="E13" s="10"/>
      <c r="F13" s="10"/>
      <c r="G13" s="10"/>
      <c r="H13" s="10"/>
      <c r="I13" s="10"/>
      <c r="J13" s="10"/>
      <c r="K13" s="10"/>
      <c r="L13" s="10">
        <f>'[6]1008'!H15</f>
        <v>11000000</v>
      </c>
      <c r="M13" s="10"/>
      <c r="N13" s="10">
        <f>'[6]1208'!H15</f>
        <v>6100000</v>
      </c>
      <c r="O13" s="9">
        <f t="shared" ref="O13:O14" si="1">SUM(C13:N13)</f>
        <v>17100000</v>
      </c>
    </row>
    <row r="14" spans="1:15">
      <c r="A14" s="2"/>
      <c r="B14" s="2" t="s">
        <v>15</v>
      </c>
      <c r="C14" s="10">
        <f>'[6]0108'!H16</f>
        <v>0</v>
      </c>
      <c r="D14" s="10">
        <f>'[6]0208'!H16</f>
        <v>290000</v>
      </c>
      <c r="E14" s="10">
        <f>'[6]0308'!H16</f>
        <v>230000</v>
      </c>
      <c r="F14" s="10">
        <f>'[6]0408'!H16</f>
        <v>0</v>
      </c>
      <c r="G14" s="10"/>
      <c r="H14" s="10"/>
      <c r="I14" s="10"/>
      <c r="J14" s="10"/>
      <c r="K14" s="10"/>
      <c r="L14" s="10"/>
      <c r="M14" s="10"/>
      <c r="N14" s="10">
        <f>'[6]1208'!H14</f>
        <v>1270000</v>
      </c>
      <c r="O14" s="9">
        <f t="shared" si="1"/>
        <v>1790000</v>
      </c>
    </row>
    <row r="15" spans="1:15">
      <c r="A15" s="2"/>
      <c r="B15" s="3" t="s">
        <v>16</v>
      </c>
      <c r="C15" s="9">
        <f>SUM(C9:C14)</f>
        <v>15335500</v>
      </c>
      <c r="D15" s="9">
        <f>SUM(D8:D14)</f>
        <v>6945750</v>
      </c>
      <c r="E15" s="9">
        <f>SUM(E8:E14)</f>
        <v>6730000</v>
      </c>
      <c r="F15" s="9">
        <f t="shared" ref="F15:L15" si="2">SUM(F8:F14)</f>
        <v>5960000</v>
      </c>
      <c r="G15" s="9">
        <f t="shared" si="2"/>
        <v>7578000</v>
      </c>
      <c r="H15" s="9">
        <f t="shared" si="2"/>
        <v>2615000</v>
      </c>
      <c r="I15" s="9">
        <f t="shared" si="2"/>
        <v>3772200</v>
      </c>
      <c r="J15" s="9">
        <f t="shared" si="2"/>
        <v>3713000</v>
      </c>
      <c r="K15" s="9">
        <f t="shared" si="2"/>
        <v>3038500</v>
      </c>
      <c r="L15" s="9">
        <f t="shared" si="2"/>
        <v>23332500</v>
      </c>
      <c r="M15" s="9">
        <f>SUM(M8:M14)</f>
        <v>3168000</v>
      </c>
      <c r="N15" s="9">
        <f>SUM(N8:N14)</f>
        <v>10510500</v>
      </c>
      <c r="O15" s="9">
        <f>SUM(O9:O14)</f>
        <v>92698950</v>
      </c>
    </row>
    <row r="16" spans="1:15">
      <c r="A16" s="2" t="s">
        <v>17</v>
      </c>
      <c r="B16" s="2" t="s">
        <v>18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2"/>
    </row>
    <row r="17" spans="1:15">
      <c r="A17" s="2"/>
      <c r="B17" s="2" t="s">
        <v>19</v>
      </c>
      <c r="C17" s="10">
        <f>'[6]0108'!H20</f>
        <v>400000</v>
      </c>
      <c r="D17" s="10">
        <f>'[6]0208'!H20</f>
        <v>400000</v>
      </c>
      <c r="E17" s="10">
        <f>'[6]0308'!H20</f>
        <v>400000</v>
      </c>
      <c r="F17" s="10">
        <f>'[6]0408'!H20</f>
        <v>400000</v>
      </c>
      <c r="G17" s="10">
        <f>'[6]0508'!H22</f>
        <v>500000</v>
      </c>
      <c r="H17" s="10">
        <f>'[6]0608'!H22</f>
        <v>400000</v>
      </c>
      <c r="I17" s="10">
        <f>'[6]0708'!H22</f>
        <v>450000</v>
      </c>
      <c r="J17" s="10">
        <f>'[6]0808'!H21</f>
        <v>750000</v>
      </c>
      <c r="K17" s="10">
        <f>'[6]0908'!H21</f>
        <v>600000</v>
      </c>
      <c r="L17" s="10">
        <f>'[6]1008'!H21</f>
        <v>1000000</v>
      </c>
      <c r="M17" s="10">
        <f>'[6]1108'!H21</f>
        <v>800000</v>
      </c>
      <c r="N17" s="10">
        <f>'[6]1208'!H21</f>
        <v>800000</v>
      </c>
      <c r="O17" s="9">
        <f t="shared" ref="O17:O41" si="3">SUM(C17:N17)</f>
        <v>6900000</v>
      </c>
    </row>
    <row r="18" spans="1:15">
      <c r="A18" s="2"/>
      <c r="B18" s="2" t="s">
        <v>20</v>
      </c>
      <c r="C18" s="10">
        <f>'[6]0108'!H21</f>
        <v>400000</v>
      </c>
      <c r="D18" s="10">
        <f>'[6]0208'!H21</f>
        <v>500000</v>
      </c>
      <c r="E18" s="10">
        <f>'[6]0308'!H21</f>
        <v>100000</v>
      </c>
      <c r="F18" s="10">
        <f>'[6]0408'!H21</f>
        <v>300000</v>
      </c>
      <c r="G18" s="10">
        <f>'[6]0508'!H23</f>
        <v>500000</v>
      </c>
      <c r="H18" s="10">
        <f>'[6]0608'!H23</f>
        <v>400000</v>
      </c>
      <c r="I18" s="10">
        <f>'[6]0708'!H23</f>
        <v>450000</v>
      </c>
      <c r="J18" s="10">
        <f>'[6]0808'!H22</f>
        <v>450000</v>
      </c>
      <c r="K18" s="10">
        <f>'[6]0908'!H22</f>
        <v>300000</v>
      </c>
      <c r="L18" s="10">
        <f>'[6]1008'!H22</f>
        <v>600000</v>
      </c>
      <c r="M18" s="10">
        <f>'[6]1108'!H22</f>
        <v>600000</v>
      </c>
      <c r="N18" s="10">
        <f>'[6]1208'!H22</f>
        <v>600000</v>
      </c>
      <c r="O18" s="9">
        <f t="shared" si="3"/>
        <v>5200000</v>
      </c>
    </row>
    <row r="19" spans="1:15">
      <c r="A19" s="2"/>
      <c r="B19" s="2" t="s">
        <v>21</v>
      </c>
      <c r="C19" s="10">
        <f>'[6]0108'!H22</f>
        <v>100000</v>
      </c>
      <c r="D19" s="10">
        <f>'[6]0208'!H22</f>
        <v>50000</v>
      </c>
      <c r="E19" s="10">
        <f>'[6]0308'!H22</f>
        <v>150000</v>
      </c>
      <c r="F19" s="10">
        <f>'[6]0408'!H22</f>
        <v>100000</v>
      </c>
      <c r="G19" s="10">
        <f>'[6]0508'!H24</f>
        <v>0</v>
      </c>
      <c r="H19" s="10">
        <f>'[6]0608'!H24</f>
        <v>200000</v>
      </c>
      <c r="I19" s="10">
        <f>'[6]0708'!H24</f>
        <v>200000</v>
      </c>
      <c r="J19" s="10">
        <f>'[6]0808'!H23</f>
        <v>225000</v>
      </c>
      <c r="K19" s="10">
        <f>'[6]0908'!H23</f>
        <v>0</v>
      </c>
      <c r="L19" s="10">
        <f>'[6]1008'!H23</f>
        <v>75000</v>
      </c>
      <c r="M19" s="10">
        <f>'[6]1108'!H23</f>
        <v>0</v>
      </c>
      <c r="N19" s="10">
        <f>'[6]1208'!H23</f>
        <v>0</v>
      </c>
      <c r="O19" s="9">
        <f t="shared" si="3"/>
        <v>1100000</v>
      </c>
    </row>
    <row r="20" spans="1:15">
      <c r="A20" s="2"/>
      <c r="B20" s="2" t="s">
        <v>22</v>
      </c>
      <c r="C20" s="10">
        <f>'[6]0108'!H23</f>
        <v>1200000</v>
      </c>
      <c r="D20" s="10">
        <f>'[6]0208'!H23</f>
        <v>1200000</v>
      </c>
      <c r="E20" s="10">
        <f>'[6]0308'!H23</f>
        <v>1200000</v>
      </c>
      <c r="F20" s="10">
        <f>'[6]0408'!H23</f>
        <v>1200000</v>
      </c>
      <c r="G20" s="10">
        <f>'[6]0508'!H25</f>
        <v>1200000</v>
      </c>
      <c r="H20" s="10">
        <f>'[6]0608'!H25</f>
        <v>1200000</v>
      </c>
      <c r="I20" s="10">
        <f>'[6]0708'!H25</f>
        <v>2200000</v>
      </c>
      <c r="J20" s="10">
        <f>'[6]0808'!H24</f>
        <v>1200000</v>
      </c>
      <c r="K20" s="10">
        <f>'[6]0908'!H24</f>
        <v>1200000</v>
      </c>
      <c r="L20" s="10">
        <f>'[6]1008'!H24</f>
        <v>1500000</v>
      </c>
      <c r="M20" s="10">
        <f>'[6]1108'!H24</f>
        <v>1500000</v>
      </c>
      <c r="N20" s="10">
        <f>'[6]1208'!H24</f>
        <v>0</v>
      </c>
      <c r="O20" s="9">
        <f t="shared" si="3"/>
        <v>14800000</v>
      </c>
    </row>
    <row r="21" spans="1:15">
      <c r="A21" s="2"/>
      <c r="B21" s="2" t="s">
        <v>23</v>
      </c>
      <c r="C21" s="10">
        <f>'[6]0108'!H24</f>
        <v>300000</v>
      </c>
      <c r="D21" s="10">
        <f>'[6]0208'!H24</f>
        <v>600000</v>
      </c>
      <c r="E21" s="10">
        <f>'[6]0308'!H24</f>
        <v>600000</v>
      </c>
      <c r="F21" s="10">
        <f>'[6]0408'!H24</f>
        <v>600000</v>
      </c>
      <c r="G21" s="10">
        <f>'[6]0508'!H26</f>
        <v>600000</v>
      </c>
      <c r="H21" s="10">
        <f>'[6]0608'!H26</f>
        <v>600000</v>
      </c>
      <c r="I21" s="10">
        <f>'[6]0708'!H26</f>
        <v>1800000</v>
      </c>
      <c r="J21" s="10">
        <f>'[6]0808'!H25</f>
        <v>1000000</v>
      </c>
      <c r="K21" s="10">
        <f>'[6]0908'!H25</f>
        <v>1000000</v>
      </c>
      <c r="L21" s="10">
        <f>'[6]1008'!H25</f>
        <v>1150000</v>
      </c>
      <c r="M21" s="10">
        <f>'[6]1108'!H25</f>
        <v>1400000</v>
      </c>
      <c r="N21" s="10">
        <f>'[6]1208'!H25</f>
        <v>1500000</v>
      </c>
      <c r="O21" s="9">
        <f t="shared" si="3"/>
        <v>11150000</v>
      </c>
    </row>
    <row r="22" spans="1:15">
      <c r="A22" s="2"/>
      <c r="B22" s="2" t="s">
        <v>24</v>
      </c>
      <c r="C22" s="10">
        <f>'[6]0108'!H25</f>
        <v>200000</v>
      </c>
      <c r="D22" s="10">
        <f>'[6]0208'!H25</f>
        <v>200000</v>
      </c>
      <c r="E22" s="10">
        <f>'[6]0308'!H25</f>
        <v>200000</v>
      </c>
      <c r="F22" s="10">
        <f>'[6]0408'!H25</f>
        <v>200000</v>
      </c>
      <c r="G22" s="10">
        <f>'[6]0508'!H27</f>
        <v>200000</v>
      </c>
      <c r="H22" s="10">
        <f>'[6]0608'!H27</f>
        <v>200000</v>
      </c>
      <c r="I22" s="10">
        <f>'[6]0708'!H27</f>
        <v>700000</v>
      </c>
      <c r="J22" s="10">
        <f>'[6]0808'!H26</f>
        <v>200000</v>
      </c>
      <c r="K22" s="10">
        <f>'[6]0908'!H26</f>
        <v>200000</v>
      </c>
      <c r="L22" s="10">
        <f>'[6]1008'!H26</f>
        <v>200000</v>
      </c>
      <c r="M22" s="10">
        <f>'[6]1108'!H26</f>
        <v>0</v>
      </c>
      <c r="N22" s="10">
        <f>'[6]1208'!H26</f>
        <v>0</v>
      </c>
      <c r="O22" s="9">
        <f t="shared" si="3"/>
        <v>2500000</v>
      </c>
    </row>
    <row r="23" spans="1:15">
      <c r="A23" s="2"/>
      <c r="B23" s="2" t="s">
        <v>25</v>
      </c>
      <c r="C23" s="10">
        <f>'[6]0108'!H26</f>
        <v>100000</v>
      </c>
      <c r="D23" s="10">
        <f>'[6]0208'!H26</f>
        <v>100000</v>
      </c>
      <c r="E23" s="10">
        <f>'[6]0308'!H26</f>
        <v>100000</v>
      </c>
      <c r="F23" s="10">
        <f>'[6]0408'!H26</f>
        <v>100000</v>
      </c>
      <c r="G23" s="10">
        <f>'[6]0508'!H28</f>
        <v>100000</v>
      </c>
      <c r="H23" s="10">
        <f>'[6]0608'!H28</f>
        <v>100000</v>
      </c>
      <c r="I23" s="10">
        <f>'[6]0708'!H28</f>
        <v>200000</v>
      </c>
      <c r="J23" s="10">
        <f>'[6]0808'!H27</f>
        <v>100000</v>
      </c>
      <c r="K23" s="10">
        <f>'[6]0908'!H27</f>
        <v>100000</v>
      </c>
      <c r="L23" s="10">
        <f>'[6]1008'!H27</f>
        <v>100000</v>
      </c>
      <c r="M23" s="10">
        <f>'[6]1108'!H27</f>
        <v>0</v>
      </c>
      <c r="N23" s="10">
        <f>'[6]1208'!H27</f>
        <v>0</v>
      </c>
      <c r="O23" s="9">
        <f t="shared" si="3"/>
        <v>1100000</v>
      </c>
    </row>
    <row r="24" spans="1:15">
      <c r="A24" s="2"/>
      <c r="B24" s="2" t="s">
        <v>26</v>
      </c>
      <c r="C24" s="10">
        <f>'[6]0108'!H27</f>
        <v>0</v>
      </c>
      <c r="D24" s="10">
        <f>'[6]0208'!H27</f>
        <v>0</v>
      </c>
      <c r="E24" s="10">
        <f>'[6]0308'!H27</f>
        <v>50000</v>
      </c>
      <c r="F24" s="10">
        <f>'[6]0408'!H27</f>
        <v>50000</v>
      </c>
      <c r="G24" s="10">
        <f>'[6]0508'!H29</f>
        <v>50000</v>
      </c>
      <c r="H24" s="10">
        <f>'[6]0608'!H29</f>
        <v>50000</v>
      </c>
      <c r="I24" s="10">
        <f>'[6]0708'!H29</f>
        <v>300000</v>
      </c>
      <c r="J24" s="10">
        <f>'[6]0808'!H28</f>
        <v>300000</v>
      </c>
      <c r="K24" s="10">
        <f>'[6]0908'!H28</f>
        <v>50000</v>
      </c>
      <c r="L24" s="10">
        <f>'[6]1008'!H28</f>
        <v>100000</v>
      </c>
      <c r="M24" s="10">
        <f>'[6]1108'!H28</f>
        <v>0</v>
      </c>
      <c r="N24" s="10">
        <f>'[6]1208'!H28</f>
        <v>50000</v>
      </c>
      <c r="O24" s="9">
        <f t="shared" si="3"/>
        <v>1000000</v>
      </c>
    </row>
    <row r="25" spans="1:15">
      <c r="A25" s="2"/>
      <c r="B25" s="2" t="s">
        <v>27</v>
      </c>
      <c r="C25" s="10">
        <f>'[6]0108'!H28</f>
        <v>100000</v>
      </c>
      <c r="D25" s="10">
        <f>'[6]0208'!H28</f>
        <v>100000</v>
      </c>
      <c r="E25" s="10">
        <f>'[6]0308'!H28</f>
        <v>100000</v>
      </c>
      <c r="F25" s="10">
        <f>'[6]0408'!H28</f>
        <v>100000</v>
      </c>
      <c r="G25" s="10">
        <f>'[6]0508'!H30</f>
        <v>100000</v>
      </c>
      <c r="H25" s="10">
        <f>'[6]0608'!H30</f>
        <v>100000</v>
      </c>
      <c r="I25" s="10">
        <f>'[6]0708'!H30</f>
        <v>0</v>
      </c>
      <c r="J25" s="10">
        <f>'[6]0808'!H29</f>
        <v>100000</v>
      </c>
      <c r="K25" s="10">
        <f>'[6]0908'!H29</f>
        <v>100000</v>
      </c>
      <c r="L25" s="10">
        <f>'[6]1008'!H29</f>
        <v>100000</v>
      </c>
      <c r="M25" s="10">
        <f>'[6]1108'!H29</f>
        <v>100000</v>
      </c>
      <c r="N25" s="10">
        <f>'[6]1208'!H29</f>
        <v>100000</v>
      </c>
      <c r="O25" s="9">
        <f t="shared" si="3"/>
        <v>1100000</v>
      </c>
    </row>
    <row r="26" spans="1:15">
      <c r="A26" s="2"/>
      <c r="B26" s="2" t="s">
        <v>28</v>
      </c>
      <c r="C26" s="10">
        <f>'[6]0108'!H29</f>
        <v>161000</v>
      </c>
      <c r="D26" s="10">
        <f>'[6]0208'!H29</f>
        <v>200000</v>
      </c>
      <c r="E26" s="10">
        <f>'[6]0308'!H29</f>
        <v>400000</v>
      </c>
      <c r="F26" s="10">
        <f>'[6]0408'!H29</f>
        <v>0</v>
      </c>
      <c r="G26" s="10"/>
      <c r="H26" s="10">
        <f>'[6]0608'!H31</f>
        <v>550000</v>
      </c>
      <c r="I26" s="10">
        <f>'[6]0708'!H31</f>
        <v>0</v>
      </c>
      <c r="J26" s="10">
        <f>'[6]0808'!H30</f>
        <v>1201500</v>
      </c>
      <c r="K26" s="10">
        <f>'[6]0908'!H30</f>
        <v>0</v>
      </c>
      <c r="L26" s="10">
        <f>'[6]1008'!H30</f>
        <v>1700000</v>
      </c>
      <c r="M26" s="10">
        <f>'[6]1108'!H30</f>
        <v>2000000</v>
      </c>
      <c r="N26" s="10">
        <f>'[6]1208'!H30</f>
        <v>0</v>
      </c>
      <c r="O26" s="9">
        <f t="shared" si="3"/>
        <v>6212500</v>
      </c>
    </row>
    <row r="27" spans="1:15">
      <c r="A27" s="2"/>
      <c r="B27" s="2" t="s">
        <v>29</v>
      </c>
      <c r="C27" s="10">
        <f>'[6]0108'!H30</f>
        <v>2000</v>
      </c>
      <c r="D27" s="10">
        <f>'[6]0208'!H30</f>
        <v>400</v>
      </c>
      <c r="E27" s="10">
        <f>'[6]0308'!H30</f>
        <v>0</v>
      </c>
      <c r="F27" s="10">
        <f>'[6]0408'!H30</f>
        <v>0</v>
      </c>
      <c r="G27" s="10"/>
      <c r="H27" s="10">
        <f>'[6]0608'!H32</f>
        <v>95500</v>
      </c>
      <c r="I27" s="10">
        <f>'[6]0708'!H32</f>
        <v>121700</v>
      </c>
      <c r="J27" s="10">
        <f>'[6]0808'!H31</f>
        <v>0</v>
      </c>
      <c r="K27" s="10">
        <f>'[6]0908'!H31</f>
        <v>54000</v>
      </c>
      <c r="L27" s="10">
        <f>'[6]1008'!H31</f>
        <v>0</v>
      </c>
      <c r="M27" s="10">
        <f>'[6]1108'!H31</f>
        <v>149500</v>
      </c>
      <c r="N27" s="10">
        <f>'[6]1208'!H31</f>
        <v>0</v>
      </c>
      <c r="O27" s="9">
        <f t="shared" si="3"/>
        <v>423100</v>
      </c>
    </row>
    <row r="28" spans="1:15">
      <c r="A28" s="2"/>
      <c r="B28" s="2" t="s">
        <v>30</v>
      </c>
      <c r="C28" s="10">
        <f>'[6]0108'!H31</f>
        <v>0</v>
      </c>
      <c r="D28" s="10">
        <f>'[6]0208'!H31</f>
        <v>170000</v>
      </c>
      <c r="E28" s="10">
        <f>'[6]0308'!H31</f>
        <v>570000</v>
      </c>
      <c r="F28" s="10">
        <f>'[6]0408'!H31</f>
        <v>0</v>
      </c>
      <c r="G28" s="10">
        <f>'[6]0508'!H31</f>
        <v>285000</v>
      </c>
      <c r="H28" s="10">
        <f>'[6]0608'!H33</f>
        <v>200000</v>
      </c>
      <c r="I28" s="10">
        <f>'[6]0708'!H33</f>
        <v>0</v>
      </c>
      <c r="J28" s="10">
        <f>'[6]0808'!H32</f>
        <v>0</v>
      </c>
      <c r="K28" s="10">
        <f>'[6]0908'!H32</f>
        <v>0</v>
      </c>
      <c r="L28" s="10">
        <f>'[6]1008'!H32</f>
        <v>0</v>
      </c>
      <c r="M28" s="10">
        <f>'[6]1108'!H32</f>
        <v>0</v>
      </c>
      <c r="N28" s="10">
        <f>'[6]1208'!H32</f>
        <v>0</v>
      </c>
      <c r="O28" s="9">
        <f t="shared" si="3"/>
        <v>1225000</v>
      </c>
    </row>
    <row r="29" spans="1:15">
      <c r="A29" s="2"/>
      <c r="B29" s="2" t="s">
        <v>31</v>
      </c>
      <c r="C29" s="10">
        <f>'[6]0108'!H32</f>
        <v>909000</v>
      </c>
      <c r="D29" s="10">
        <f>'[6]0208'!H32</f>
        <v>610000</v>
      </c>
      <c r="E29" s="10">
        <f>'[6]0308'!H32</f>
        <v>0</v>
      </c>
      <c r="F29" s="10">
        <f>'[6]0408'!H32</f>
        <v>485000</v>
      </c>
      <c r="G29" s="10">
        <f>'[6]0508'!H32</f>
        <v>684000</v>
      </c>
      <c r="H29" s="10">
        <f>'[6]0608'!H34</f>
        <v>1000000</v>
      </c>
      <c r="I29" s="10">
        <f>'[6]0708'!H34</f>
        <v>450500</v>
      </c>
      <c r="J29" s="10">
        <f>'[6]0808'!H33</f>
        <v>500000</v>
      </c>
      <c r="K29" s="10">
        <f>'[6]0908'!H33</f>
        <v>463000</v>
      </c>
      <c r="L29" s="10">
        <f>'[6]1008'!H33</f>
        <v>714500</v>
      </c>
      <c r="M29" s="10">
        <f>'[6]1108'!H33</f>
        <v>543500</v>
      </c>
      <c r="N29" s="10">
        <f>'[6]1208'!H33</f>
        <v>715000</v>
      </c>
      <c r="O29" s="9">
        <f t="shared" si="3"/>
        <v>7074500</v>
      </c>
    </row>
    <row r="30" spans="1:15">
      <c r="A30" s="2"/>
      <c r="B30" s="2" t="s">
        <v>32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9">
        <f t="shared" si="3"/>
        <v>0</v>
      </c>
    </row>
    <row r="31" spans="1:15">
      <c r="A31" s="2"/>
      <c r="B31" s="2" t="s">
        <v>14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9">
        <f t="shared" si="3"/>
        <v>0</v>
      </c>
    </row>
    <row r="32" spans="1:15">
      <c r="A32" s="2"/>
      <c r="B32" s="2" t="s">
        <v>33</v>
      </c>
      <c r="C32" s="10">
        <f>'[6]0108'!H34</f>
        <v>5000000</v>
      </c>
      <c r="D32" s="10">
        <f>'[6]0208'!H34</f>
        <v>500000</v>
      </c>
      <c r="E32" s="10"/>
      <c r="F32" s="10">
        <f>'[6]0408'!H34</f>
        <v>5000000</v>
      </c>
      <c r="G32" s="10"/>
      <c r="H32" s="10"/>
      <c r="I32" s="10"/>
      <c r="J32" s="10"/>
      <c r="K32" s="10"/>
      <c r="L32" s="10"/>
      <c r="M32" s="10">
        <f>'[6]1108'!H35</f>
        <v>5000000</v>
      </c>
      <c r="N32" s="10"/>
      <c r="O32" s="9">
        <f t="shared" si="3"/>
        <v>15500000</v>
      </c>
    </row>
    <row r="33" spans="1:15">
      <c r="A33" s="2"/>
      <c r="B33" s="2" t="s">
        <v>34</v>
      </c>
      <c r="C33" s="10"/>
      <c r="D33" s="10"/>
      <c r="E33" s="10">
        <f>'[6]0308'!H33</f>
        <v>150000</v>
      </c>
      <c r="F33" s="10"/>
      <c r="G33" s="10"/>
      <c r="H33" s="10"/>
      <c r="I33" s="10"/>
      <c r="J33" s="10"/>
      <c r="K33" s="10"/>
      <c r="L33" s="10"/>
      <c r="M33" s="10"/>
      <c r="N33" s="10"/>
      <c r="O33" s="9">
        <f t="shared" si="3"/>
        <v>150000</v>
      </c>
    </row>
    <row r="34" spans="1:15">
      <c r="A34" s="2"/>
      <c r="B34" s="2" t="s">
        <v>12</v>
      </c>
      <c r="C34" s="10"/>
      <c r="D34" s="10"/>
      <c r="E34" s="10"/>
      <c r="F34" s="10"/>
      <c r="G34" s="10"/>
      <c r="H34" s="10"/>
      <c r="I34" s="10">
        <f>'[6]0708'!H35</f>
        <v>1000000</v>
      </c>
      <c r="J34" s="10"/>
      <c r="K34" s="10"/>
      <c r="L34" s="10"/>
      <c r="M34" s="10"/>
      <c r="N34" s="10"/>
      <c r="O34" s="9">
        <f t="shared" si="3"/>
        <v>1000000</v>
      </c>
    </row>
    <row r="35" spans="1:15">
      <c r="A35" s="2"/>
      <c r="B35" s="2" t="s">
        <v>13</v>
      </c>
      <c r="C35" s="10"/>
      <c r="D35" s="10"/>
      <c r="E35" s="10"/>
      <c r="F35" s="10"/>
      <c r="G35" s="10"/>
      <c r="H35" s="10"/>
      <c r="I35" s="10"/>
      <c r="J35" s="10"/>
      <c r="K35" s="10"/>
      <c r="L35" s="10">
        <f>'[6]1008'!H34</f>
        <v>7000000</v>
      </c>
      <c r="M35" s="10"/>
      <c r="N35" s="10"/>
      <c r="O35" s="9">
        <f t="shared" si="3"/>
        <v>7000000</v>
      </c>
    </row>
    <row r="36" spans="1:15">
      <c r="A36" s="2"/>
      <c r="B36" s="2" t="s">
        <v>14</v>
      </c>
      <c r="C36" s="10"/>
      <c r="D36" s="10"/>
      <c r="E36" s="10"/>
      <c r="F36" s="10"/>
      <c r="G36" s="10">
        <f>'[6]0508'!H33</f>
        <v>10000000</v>
      </c>
      <c r="H36" s="10"/>
      <c r="I36" s="10"/>
      <c r="J36" s="10"/>
      <c r="K36" s="10"/>
      <c r="L36" s="10"/>
      <c r="M36" s="10"/>
      <c r="N36" s="10"/>
      <c r="O36" s="9">
        <f t="shared" si="3"/>
        <v>10000000</v>
      </c>
    </row>
    <row r="37" spans="1:15">
      <c r="A37" s="2"/>
      <c r="B37" s="2" t="s">
        <v>36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9">
        <f t="shared" si="3"/>
        <v>0</v>
      </c>
    </row>
    <row r="38" spans="1:15">
      <c r="A38" s="2"/>
      <c r="B38" s="2" t="s">
        <v>37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9">
        <f t="shared" si="3"/>
        <v>0</v>
      </c>
    </row>
    <row r="39" spans="1:15">
      <c r="A39" s="2"/>
      <c r="B39" s="2" t="s">
        <v>63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9"/>
    </row>
    <row r="40" spans="1:15">
      <c r="A40" s="2"/>
      <c r="B40" s="2" t="s">
        <v>39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9">
        <f t="shared" si="3"/>
        <v>0</v>
      </c>
    </row>
    <row r="41" spans="1:15">
      <c r="A41" s="2"/>
      <c r="B41" s="2" t="s">
        <v>15</v>
      </c>
      <c r="C41" s="10"/>
      <c r="D41" s="10"/>
      <c r="E41" s="10"/>
      <c r="F41" s="10"/>
      <c r="G41" s="10"/>
      <c r="H41" s="10"/>
      <c r="I41" s="10">
        <f>'[6]0708'!H36</f>
        <v>1350000</v>
      </c>
      <c r="J41" s="10"/>
      <c r="K41" s="10"/>
      <c r="L41" s="10">
        <f>'[6]1008'!H35</f>
        <v>100000</v>
      </c>
      <c r="M41" s="10"/>
      <c r="N41" s="10"/>
      <c r="O41" s="9">
        <f t="shared" si="3"/>
        <v>1450000</v>
      </c>
    </row>
    <row r="42" spans="1:15">
      <c r="A42" s="2"/>
      <c r="B42" s="3" t="s">
        <v>16</v>
      </c>
      <c r="C42" s="9">
        <f>SUM(C17:C41)</f>
        <v>8872000</v>
      </c>
      <c r="D42" s="9">
        <f>SUM(D17:D41)</f>
        <v>4630400</v>
      </c>
      <c r="E42" s="9">
        <f>SUM(E17:E41)</f>
        <v>4020000</v>
      </c>
      <c r="F42" s="9">
        <f t="shared" ref="F42:L42" si="4">SUM(F17:F41)</f>
        <v>8535000</v>
      </c>
      <c r="G42" s="9">
        <f t="shared" si="4"/>
        <v>14219000</v>
      </c>
      <c r="H42" s="9">
        <f t="shared" si="4"/>
        <v>5095500</v>
      </c>
      <c r="I42" s="9">
        <f t="shared" si="4"/>
        <v>9222200</v>
      </c>
      <c r="J42" s="9">
        <f t="shared" si="4"/>
        <v>6026500</v>
      </c>
      <c r="K42" s="9">
        <f t="shared" si="4"/>
        <v>4067000</v>
      </c>
      <c r="L42" s="9">
        <f t="shared" si="4"/>
        <v>14339500</v>
      </c>
      <c r="M42" s="9">
        <f>SUM(M17:M41)</f>
        <v>12093000</v>
      </c>
      <c r="N42" s="9">
        <f t="shared" ref="N42" si="5">SUM(N16:N41)</f>
        <v>3765000</v>
      </c>
      <c r="O42" s="9">
        <f>SUM(O17:O41)</f>
        <v>94885100</v>
      </c>
    </row>
    <row r="43" spans="1:15">
      <c r="A43" s="2"/>
      <c r="B43" s="2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3"/>
    </row>
    <row r="44" spans="1:15">
      <c r="A44" s="2" t="s">
        <v>17</v>
      </c>
      <c r="B44" s="3" t="s">
        <v>40</v>
      </c>
      <c r="C44" s="9">
        <f>C7+C15-C42</f>
        <v>20215650</v>
      </c>
      <c r="D44" s="9">
        <f t="shared" ref="D44:K44" si="6">+D7+D15-D42</f>
        <v>22531000</v>
      </c>
      <c r="E44" s="9">
        <f t="shared" si="6"/>
        <v>25241000</v>
      </c>
      <c r="F44" s="9">
        <f t="shared" si="6"/>
        <v>22666000</v>
      </c>
      <c r="G44" s="9">
        <f t="shared" si="6"/>
        <v>16025000</v>
      </c>
      <c r="H44" s="9">
        <f t="shared" si="6"/>
        <v>13544500</v>
      </c>
      <c r="I44" s="9">
        <f t="shared" si="6"/>
        <v>8094500</v>
      </c>
      <c r="J44" s="9">
        <f t="shared" si="6"/>
        <v>5781000</v>
      </c>
      <c r="K44" s="9">
        <f t="shared" si="6"/>
        <v>4752500</v>
      </c>
      <c r="L44" s="9">
        <f>+L7+L15-L42</f>
        <v>13745500</v>
      </c>
      <c r="M44" s="9">
        <f>+M7+M15-M42</f>
        <v>4820500</v>
      </c>
      <c r="N44" s="9">
        <f>+N7+N15-N42</f>
        <v>11566000</v>
      </c>
      <c r="O44" s="10"/>
    </row>
    <row r="45" spans="1:15">
      <c r="O45" s="11"/>
    </row>
    <row r="46" spans="1:15">
      <c r="A46" s="38" t="s">
        <v>71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</row>
    <row r="47" spans="1:15"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>
      <c r="L48" t="s">
        <v>65</v>
      </c>
    </row>
    <row r="49" spans="3:13">
      <c r="C49" t="s">
        <v>66</v>
      </c>
      <c r="M49" t="s">
        <v>67</v>
      </c>
    </row>
    <row r="53" spans="3:13">
      <c r="C53" s="14" t="s">
        <v>68</v>
      </c>
      <c r="D53" s="14"/>
      <c r="E53" s="14"/>
      <c r="F53" s="14"/>
      <c r="G53" s="14"/>
      <c r="H53" s="14"/>
      <c r="I53" s="14"/>
      <c r="J53" s="14"/>
      <c r="K53" s="14"/>
      <c r="M53" s="14" t="s">
        <v>69</v>
      </c>
    </row>
  </sheetData>
  <mergeCells count="6">
    <mergeCell ref="A46:O46"/>
    <mergeCell ref="A3:O3"/>
    <mergeCell ref="A4:O4"/>
    <mergeCell ref="A5:A6"/>
    <mergeCell ref="B5:B6"/>
    <mergeCell ref="C5:O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45"/>
  <sheetViews>
    <sheetView topLeftCell="B1" workbookViewId="0">
      <selection activeCell="K20" sqref="K20"/>
    </sheetView>
  </sheetViews>
  <sheetFormatPr defaultRowHeight="15"/>
  <cols>
    <col min="2" max="2" width="21.85546875" customWidth="1"/>
    <col min="3" max="14" width="11.7109375" customWidth="1"/>
    <col min="15" max="15" width="12.140625" customWidth="1"/>
  </cols>
  <sheetData>
    <row r="1" spans="1:15" ht="18">
      <c r="A1" s="6" t="s">
        <v>0</v>
      </c>
    </row>
    <row r="2" spans="1:15" ht="18">
      <c r="A2" s="6" t="s">
        <v>1</v>
      </c>
    </row>
    <row r="3" spans="1:15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>
      <c r="A4" s="41" t="s">
        <v>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>
      <c r="A5" s="39" t="s">
        <v>4</v>
      </c>
      <c r="B5" s="39" t="s">
        <v>5</v>
      </c>
      <c r="C5" s="42" t="s">
        <v>52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3"/>
    </row>
    <row r="6" spans="1:15">
      <c r="A6" s="39"/>
      <c r="B6" s="39"/>
      <c r="C6" s="7" t="s">
        <v>53</v>
      </c>
      <c r="D6" s="7" t="s">
        <v>54</v>
      </c>
      <c r="E6" s="7" t="s">
        <v>55</v>
      </c>
      <c r="F6" s="7" t="s">
        <v>56</v>
      </c>
      <c r="G6" s="7" t="s">
        <v>57</v>
      </c>
      <c r="H6" s="7" t="s">
        <v>58</v>
      </c>
      <c r="I6" s="7" t="s">
        <v>59</v>
      </c>
      <c r="J6" s="7" t="s">
        <v>60</v>
      </c>
      <c r="K6" s="7" t="s">
        <v>45</v>
      </c>
      <c r="L6" s="7" t="s">
        <v>46</v>
      </c>
      <c r="M6" s="7" t="s">
        <v>47</v>
      </c>
      <c r="N6" s="7" t="s">
        <v>48</v>
      </c>
      <c r="O6" s="8" t="s">
        <v>16</v>
      </c>
    </row>
    <row r="7" spans="1:15">
      <c r="A7" s="2" t="s">
        <v>6</v>
      </c>
      <c r="B7" s="2" t="s">
        <v>7</v>
      </c>
      <c r="C7" s="9">
        <f>'[6]1208'!$F$38</f>
        <v>11566000</v>
      </c>
      <c r="D7" s="9">
        <f>+C7+C15-C42</f>
        <v>36742346</v>
      </c>
      <c r="E7" s="9">
        <f t="shared" ref="E7:M7" si="0">+D7+D15-D42</f>
        <v>38796265</v>
      </c>
      <c r="F7" s="9">
        <f t="shared" si="0"/>
        <v>38151157</v>
      </c>
      <c r="G7" s="9">
        <f t="shared" si="0"/>
        <v>41770296</v>
      </c>
      <c r="H7" s="9">
        <f t="shared" si="0"/>
        <v>24261296</v>
      </c>
      <c r="I7" s="9">
        <f t="shared" si="0"/>
        <v>20547296</v>
      </c>
      <c r="J7" s="9">
        <f t="shared" si="0"/>
        <v>21218296</v>
      </c>
      <c r="K7" s="9">
        <f t="shared" si="0"/>
        <v>20773696</v>
      </c>
      <c r="L7" s="9">
        <f t="shared" si="0"/>
        <v>16207346</v>
      </c>
      <c r="M7" s="9">
        <f t="shared" si="0"/>
        <v>19695746</v>
      </c>
      <c r="N7" s="9">
        <f>+M7+M15-M42</f>
        <v>22315746</v>
      </c>
      <c r="O7" s="10"/>
    </row>
    <row r="8" spans="1:15">
      <c r="A8" s="2" t="s">
        <v>8</v>
      </c>
      <c r="B8" s="2" t="s">
        <v>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1:15">
      <c r="A9" s="2"/>
      <c r="B9" s="2" t="s">
        <v>10</v>
      </c>
      <c r="C9" s="10">
        <f>'[2]0109'!H12</f>
        <v>3133000</v>
      </c>
      <c r="D9" s="10">
        <f>'[2]0209'!H12</f>
        <v>2426000</v>
      </c>
      <c r="E9" s="10">
        <f>'[2]0309'!H12</f>
        <v>3474500</v>
      </c>
      <c r="F9" s="10">
        <f>'[2]0409'!H12</f>
        <v>4447000</v>
      </c>
      <c r="G9" s="10">
        <f>'[2]0509'!H12</f>
        <v>4578000</v>
      </c>
      <c r="H9" s="10">
        <f>'[2]0609'!H12</f>
        <v>4177000</v>
      </c>
      <c r="I9" s="10">
        <f>'[2]0709'!H12</f>
        <v>5696000</v>
      </c>
      <c r="J9" s="10">
        <f>'[2]0809'!H12</f>
        <v>4833500</v>
      </c>
      <c r="K9" s="10">
        <f>'[2]0909'!H12</f>
        <v>5123000</v>
      </c>
      <c r="L9" s="10">
        <f>'[2]1009'!H12</f>
        <v>4740000</v>
      </c>
      <c r="M9" s="10">
        <f>'[2]1109'!H12</f>
        <v>3186000</v>
      </c>
      <c r="N9" s="10">
        <f>'[2]1209'!H12</f>
        <v>5697000</v>
      </c>
      <c r="O9" s="9">
        <f t="shared" ref="O9:O14" si="1">SUM(C9:N9)</f>
        <v>51511000</v>
      </c>
    </row>
    <row r="10" spans="1:15">
      <c r="A10" s="2"/>
      <c r="B10" s="2" t="s">
        <v>11</v>
      </c>
      <c r="C10" s="10">
        <f>'[2]0109'!H13</f>
        <v>22876800</v>
      </c>
      <c r="D10" s="10">
        <f>'[2]0209'!H13</f>
        <v>2840850</v>
      </c>
      <c r="E10" s="10">
        <f>'[2]0309'!H13</f>
        <v>2800000</v>
      </c>
      <c r="F10" s="10">
        <f>'[2]0409'!H13</f>
        <v>3900000</v>
      </c>
      <c r="G10" s="10">
        <f>'[2]0509'!H13</f>
        <v>2900000</v>
      </c>
      <c r="H10" s="10">
        <f>'[2]0609'!H13</f>
        <v>4900000</v>
      </c>
      <c r="I10" s="10">
        <f>'[2]0709'!H13</f>
        <v>3150000</v>
      </c>
      <c r="J10" s="10">
        <f>'[2]0809'!H13</f>
        <v>2900000</v>
      </c>
      <c r="K10" s="10">
        <f>'[2]0909'!H13</f>
        <v>3100000</v>
      </c>
      <c r="L10" s="10">
        <f>'[2]1009'!H13</f>
        <v>3104000</v>
      </c>
      <c r="M10" s="10">
        <f>'[2]1109'!H13</f>
        <v>4200000</v>
      </c>
      <c r="N10" s="10">
        <f>'[2]1209'!H13</f>
        <v>3200000</v>
      </c>
      <c r="O10" s="9">
        <f t="shared" si="1"/>
        <v>59871650</v>
      </c>
    </row>
    <row r="11" spans="1:15">
      <c r="A11" s="2"/>
      <c r="B11" s="2" t="s">
        <v>12</v>
      </c>
      <c r="C11" s="10">
        <f>'[2]0109'!H16</f>
        <v>0</v>
      </c>
      <c r="D11" s="10"/>
      <c r="E11" s="10">
        <f>'[2]0309'!H14</f>
        <v>0</v>
      </c>
      <c r="F11" s="10"/>
      <c r="G11" s="10"/>
      <c r="H11" s="10"/>
      <c r="I11" s="10"/>
      <c r="J11" s="10"/>
      <c r="K11" s="10"/>
      <c r="L11" s="10">
        <f>'[2]1009'!H16</f>
        <v>17000000</v>
      </c>
      <c r="M11" s="10"/>
      <c r="N11" s="10"/>
      <c r="O11" s="9">
        <f t="shared" si="1"/>
        <v>17000000</v>
      </c>
    </row>
    <row r="12" spans="1:15">
      <c r="A12" s="2"/>
      <c r="B12" s="2" t="s">
        <v>13</v>
      </c>
      <c r="C12" s="10">
        <f>'[2]0109'!H15</f>
        <v>7000000</v>
      </c>
      <c r="D12" s="10"/>
      <c r="E12" s="10"/>
      <c r="F12" s="10"/>
      <c r="G12" s="10"/>
      <c r="H12" s="10"/>
      <c r="I12" s="10"/>
      <c r="J12" s="10"/>
      <c r="K12" s="10"/>
      <c r="L12" s="10"/>
      <c r="M12" s="10">
        <f>'[2]1109'!H15</f>
        <v>2000000</v>
      </c>
      <c r="N12" s="10">
        <f>'[2]1209'!H15</f>
        <v>11150000</v>
      </c>
      <c r="O12" s="9">
        <f t="shared" si="1"/>
        <v>20150000</v>
      </c>
    </row>
    <row r="13" spans="1:15">
      <c r="A13" s="2"/>
      <c r="B13" s="2" t="s">
        <v>14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9">
        <f t="shared" si="1"/>
        <v>0</v>
      </c>
    </row>
    <row r="14" spans="1:15">
      <c r="A14" s="2"/>
      <c r="B14" s="2" t="s">
        <v>15</v>
      </c>
      <c r="C14" s="10">
        <f>'[2]0109'!H14</f>
        <v>29682</v>
      </c>
      <c r="D14" s="10">
        <f>'[2]0209'!H15+'[2]0209'!H14</f>
        <v>392586</v>
      </c>
      <c r="E14" s="10">
        <f>'[2]0309'!H15</f>
        <v>20489</v>
      </c>
      <c r="F14" s="10">
        <f>'[2]0409'!H18</f>
        <v>22598</v>
      </c>
      <c r="G14" s="10">
        <f>'[2]0509'!H14</f>
        <v>265000</v>
      </c>
      <c r="H14" s="10"/>
      <c r="I14" s="10">
        <f>'[2]0709'!H14</f>
        <v>513750</v>
      </c>
      <c r="J14" s="10"/>
      <c r="K14" s="10"/>
      <c r="L14" s="10"/>
      <c r="M14" s="10"/>
      <c r="N14" s="10"/>
      <c r="O14" s="9">
        <f t="shared" si="1"/>
        <v>1244105</v>
      </c>
    </row>
    <row r="15" spans="1:15">
      <c r="A15" s="2"/>
      <c r="B15" s="3" t="s">
        <v>16</v>
      </c>
      <c r="C15" s="9">
        <f>SUM(C9:C14)</f>
        <v>33039482</v>
      </c>
      <c r="D15" s="9">
        <f>SUM(D8:D14)</f>
        <v>5659436</v>
      </c>
      <c r="E15" s="9">
        <f>SUM(E8:E14)</f>
        <v>6294989</v>
      </c>
      <c r="F15" s="9">
        <f t="shared" ref="F15:L15" si="2">SUM(F8:F14)</f>
        <v>8369598</v>
      </c>
      <c r="G15" s="9">
        <f t="shared" si="2"/>
        <v>7743000</v>
      </c>
      <c r="H15" s="9">
        <f t="shared" si="2"/>
        <v>9077000</v>
      </c>
      <c r="I15" s="9">
        <f t="shared" si="2"/>
        <v>9359750</v>
      </c>
      <c r="J15" s="9">
        <f t="shared" si="2"/>
        <v>7733500</v>
      </c>
      <c r="K15" s="9">
        <f t="shared" si="2"/>
        <v>8223000</v>
      </c>
      <c r="L15" s="9">
        <f t="shared" si="2"/>
        <v>24844000</v>
      </c>
      <c r="M15" s="9">
        <f>SUM(M8:M14)</f>
        <v>9386000</v>
      </c>
      <c r="N15" s="9">
        <f>SUM(N8:N14)</f>
        <v>20047000</v>
      </c>
      <c r="O15" s="9">
        <f>SUM(O9:O14)</f>
        <v>149776755</v>
      </c>
    </row>
    <row r="16" spans="1:15">
      <c r="A16" s="2" t="s">
        <v>17</v>
      </c>
      <c r="B16" s="2" t="s">
        <v>18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2"/>
    </row>
    <row r="17" spans="1:15">
      <c r="A17" s="2"/>
      <c r="B17" s="2" t="s">
        <v>19</v>
      </c>
      <c r="C17" s="10">
        <f>'[2]0109'!H21</f>
        <v>600000</v>
      </c>
      <c r="D17" s="10">
        <f>'[2]0209'!H22</f>
        <v>800000</v>
      </c>
      <c r="E17" s="10">
        <f>'[2]0309'!H22</f>
        <v>800000</v>
      </c>
      <c r="F17" s="10">
        <f>'[2]0409'!H22</f>
        <v>800000</v>
      </c>
      <c r="G17" s="10">
        <f>'[2]0509'!H22</f>
        <v>800000</v>
      </c>
      <c r="H17" s="10">
        <f>'[2]0609'!H22</f>
        <v>1000000</v>
      </c>
      <c r="I17" s="10">
        <f>'[2]0709'!H21</f>
        <v>1250000</v>
      </c>
      <c r="J17" s="10">
        <f>'[2]0809'!H21</f>
        <v>1000000</v>
      </c>
      <c r="K17" s="10">
        <f>'[2]0909'!H21</f>
        <v>1100000</v>
      </c>
      <c r="L17" s="10">
        <f>'[2]1009'!H21</f>
        <v>1500000</v>
      </c>
      <c r="M17" s="10">
        <f>'[2]1109'!H20</f>
        <v>1200000</v>
      </c>
      <c r="N17" s="10">
        <f>'[2]1209'!H20</f>
        <v>1500000</v>
      </c>
      <c r="O17" s="9">
        <f t="shared" ref="O17:O41" si="3">SUM(C17:N17)</f>
        <v>12350000</v>
      </c>
    </row>
    <row r="18" spans="1:15">
      <c r="A18" s="2"/>
      <c r="B18" s="2" t="s">
        <v>20</v>
      </c>
      <c r="C18" s="10">
        <f>'[2]0109'!H22</f>
        <v>600000</v>
      </c>
      <c r="D18" s="10">
        <f>'[2]0209'!H23</f>
        <v>600000</v>
      </c>
      <c r="E18" s="10">
        <f>'[2]0309'!H23</f>
        <v>300000</v>
      </c>
      <c r="F18" s="10">
        <f>'[2]0409'!H23</f>
        <v>600000</v>
      </c>
      <c r="G18" s="10">
        <f>'[2]0509'!H23</f>
        <v>750000</v>
      </c>
      <c r="H18" s="10">
        <f>'[2]0609'!H23</f>
        <v>600000</v>
      </c>
      <c r="I18" s="10">
        <f>'[2]0709'!H22</f>
        <v>1000000</v>
      </c>
      <c r="J18" s="10">
        <f>'[2]0809'!H22</f>
        <v>600000</v>
      </c>
      <c r="K18" s="10">
        <f>'[2]0909'!H22</f>
        <v>700000</v>
      </c>
      <c r="L18" s="10">
        <f>'[2]1009'!H22</f>
        <v>950000</v>
      </c>
      <c r="M18" s="10">
        <f>'[2]1109'!H21</f>
        <v>750000</v>
      </c>
      <c r="N18" s="10">
        <f>'[2]1209'!H21</f>
        <v>1250000</v>
      </c>
      <c r="O18" s="9">
        <f t="shared" si="3"/>
        <v>8700000</v>
      </c>
    </row>
    <row r="19" spans="1:15">
      <c r="A19" s="2"/>
      <c r="B19" s="2" t="s">
        <v>21</v>
      </c>
      <c r="C19" s="10">
        <f>'[2]0109'!H23</f>
        <v>0</v>
      </c>
      <c r="D19" s="10">
        <f>'[2]0209'!H24</f>
        <v>0</v>
      </c>
      <c r="E19" s="10">
        <f>'[2]0309'!H24</f>
        <v>0</v>
      </c>
      <c r="F19" s="10">
        <f>'[2]0409'!H24</f>
        <v>0</v>
      </c>
      <c r="G19" s="10">
        <v>0</v>
      </c>
      <c r="H19" s="10">
        <v>0</v>
      </c>
      <c r="I19" s="10">
        <f>'[2]0709'!H23</f>
        <v>0</v>
      </c>
      <c r="J19" s="10">
        <v>0</v>
      </c>
      <c r="K19" s="10">
        <v>0</v>
      </c>
      <c r="L19" s="10">
        <f>'[2]1009'!H23</f>
        <v>200000</v>
      </c>
      <c r="M19" s="10">
        <f>'[2]1109'!H22</f>
        <v>400000</v>
      </c>
      <c r="N19" s="10">
        <f>'[2]1209'!H22</f>
        <v>500000</v>
      </c>
      <c r="O19" s="9">
        <f t="shared" si="3"/>
        <v>1100000</v>
      </c>
    </row>
    <row r="20" spans="1:15">
      <c r="A20" s="2"/>
      <c r="B20" s="2" t="s">
        <v>22</v>
      </c>
      <c r="C20" s="10">
        <f>'[2]0109'!H24</f>
        <v>1500000</v>
      </c>
      <c r="D20" s="10">
        <f>'[2]0209'!H25</f>
        <v>0</v>
      </c>
      <c r="E20" s="10">
        <f>'[2]0309'!H25</f>
        <v>3000000</v>
      </c>
      <c r="F20" s="10">
        <f>'[2]0409'!H25</f>
        <v>1500000</v>
      </c>
      <c r="G20" s="10">
        <f>'[2]0509'!H25</f>
        <v>1500000</v>
      </c>
      <c r="H20" s="10">
        <f>'[2]0609'!H25</f>
        <v>1500000</v>
      </c>
      <c r="I20" s="10">
        <f>'[2]0709'!H24</f>
        <v>1500000</v>
      </c>
      <c r="J20" s="10">
        <f>'[2]0809'!H24</f>
        <v>1500000</v>
      </c>
      <c r="K20" s="10">
        <f>'[2]0909'!H24</f>
        <v>1500000</v>
      </c>
      <c r="L20" s="10">
        <f>'[2]1009'!H24</f>
        <v>1500000</v>
      </c>
      <c r="M20" s="10">
        <f>'[2]1109'!H23</f>
        <v>1500000</v>
      </c>
      <c r="N20" s="10">
        <f>'[2]1209'!H23</f>
        <v>1500000</v>
      </c>
      <c r="O20" s="9">
        <f t="shared" si="3"/>
        <v>18000000</v>
      </c>
    </row>
    <row r="21" spans="1:15">
      <c r="A21" s="2"/>
      <c r="B21" s="2" t="s">
        <v>23</v>
      </c>
      <c r="C21" s="10">
        <f>'[2]0109'!H25</f>
        <v>0</v>
      </c>
      <c r="D21" s="10">
        <f>'[2]0209'!H26</f>
        <v>0</v>
      </c>
      <c r="E21" s="10">
        <f>'[2]0309'!H26</f>
        <v>1750000</v>
      </c>
      <c r="F21" s="10">
        <f>'[2]0409'!H26</f>
        <v>700000</v>
      </c>
      <c r="G21" s="10">
        <f>'[2]0509'!H26</f>
        <v>750000</v>
      </c>
      <c r="H21" s="10">
        <f>'[2]0609'!H26</f>
        <v>750000</v>
      </c>
      <c r="I21" s="10">
        <f>'[2]0709'!H25</f>
        <v>750000</v>
      </c>
      <c r="J21" s="10">
        <f>'[2]0809'!H25</f>
        <v>750000</v>
      </c>
      <c r="K21" s="10">
        <f>'[2]0909'!H25</f>
        <v>1500000</v>
      </c>
      <c r="L21" s="10">
        <f>'[2]1009'!H25</f>
        <v>1350000</v>
      </c>
      <c r="M21" s="10">
        <f>'[2]1109'!H24</f>
        <v>1350000</v>
      </c>
      <c r="N21" s="10">
        <f>'[2]1209'!H24</f>
        <v>1050000</v>
      </c>
      <c r="O21" s="9">
        <f t="shared" si="3"/>
        <v>10700000</v>
      </c>
    </row>
    <row r="22" spans="1:15">
      <c r="A22" s="2"/>
      <c r="B22" s="2" t="s">
        <v>24</v>
      </c>
      <c r="C22" s="10">
        <f>'[2]0109'!H26</f>
        <v>300000</v>
      </c>
      <c r="D22" s="10">
        <f>'[2]0209'!H27</f>
        <v>200000</v>
      </c>
      <c r="E22" s="10">
        <f>'[2]0309'!H27</f>
        <v>200000</v>
      </c>
      <c r="F22" s="10">
        <f>'[2]0409'!H27</f>
        <v>200000</v>
      </c>
      <c r="G22" s="10">
        <f>'[2]0509'!H27</f>
        <v>200000</v>
      </c>
      <c r="H22" s="10">
        <f>'[2]0609'!H27</f>
        <v>200000</v>
      </c>
      <c r="I22" s="10">
        <f>'[2]0709'!H26</f>
        <v>200000</v>
      </c>
      <c r="J22" s="10">
        <f>'[2]0809'!H26</f>
        <v>200000</v>
      </c>
      <c r="K22" s="10">
        <f>'[2]0909'!H26</f>
        <v>200000</v>
      </c>
      <c r="L22" s="10">
        <f>'[2]1009'!H26</f>
        <v>200000</v>
      </c>
      <c r="M22" s="10">
        <f>'[2]1109'!H25</f>
        <v>200000</v>
      </c>
      <c r="N22" s="10">
        <f>'[2]1209'!H25</f>
        <v>200000</v>
      </c>
      <c r="O22" s="9">
        <f t="shared" si="3"/>
        <v>2500000</v>
      </c>
    </row>
    <row r="23" spans="1:15">
      <c r="A23" s="2"/>
      <c r="B23" s="2" t="s">
        <v>25</v>
      </c>
      <c r="C23" s="10">
        <f>'[2]0109'!H27</f>
        <v>200000</v>
      </c>
      <c r="D23" s="10">
        <f>'[2]0209'!H28</f>
        <v>100000</v>
      </c>
      <c r="E23" s="10">
        <f>'[2]0309'!H28</f>
        <v>100000</v>
      </c>
      <c r="F23" s="10">
        <f>'[2]0409'!H28</f>
        <v>100000</v>
      </c>
      <c r="G23" s="10">
        <f>'[2]0509'!H28</f>
        <v>100000</v>
      </c>
      <c r="H23" s="10">
        <f>'[2]0609'!H28</f>
        <v>100000</v>
      </c>
      <c r="I23" s="10">
        <f>'[2]0709'!H27</f>
        <v>100000</v>
      </c>
      <c r="J23" s="10">
        <f>'[2]0809'!H27</f>
        <v>100000</v>
      </c>
      <c r="K23" s="10">
        <f>'[2]0909'!H27</f>
        <v>100000</v>
      </c>
      <c r="L23" s="10">
        <f>'[2]1009'!H27</f>
        <v>100000</v>
      </c>
      <c r="M23" s="10">
        <f>'[2]1109'!H26</f>
        <v>100000</v>
      </c>
      <c r="N23" s="10">
        <f>'[2]1209'!H26</f>
        <v>100000</v>
      </c>
      <c r="O23" s="9">
        <f t="shared" si="3"/>
        <v>1300000</v>
      </c>
    </row>
    <row r="24" spans="1:15">
      <c r="A24" s="2"/>
      <c r="B24" s="2" t="s">
        <v>26</v>
      </c>
      <c r="C24" s="10">
        <f>'[2]0109'!H28</f>
        <v>50000</v>
      </c>
      <c r="D24" s="10">
        <f>'[2]0209'!H29</f>
        <v>50000</v>
      </c>
      <c r="E24" s="10">
        <f>'[2]0309'!H29</f>
        <v>50000</v>
      </c>
      <c r="F24" s="10">
        <f>'[2]0409'!H29</f>
        <v>250000</v>
      </c>
      <c r="G24" s="10">
        <f>'[2]0509'!H29</f>
        <v>50000</v>
      </c>
      <c r="H24" s="10">
        <f>'[2]0609'!H29</f>
        <v>50000</v>
      </c>
      <c r="I24" s="10">
        <f>'[2]0709'!H28</f>
        <v>50000</v>
      </c>
      <c r="J24" s="10">
        <f>'[2]0809'!H28</f>
        <v>50000</v>
      </c>
      <c r="K24" s="10">
        <f>'[2]0909'!H28</f>
        <v>150000</v>
      </c>
      <c r="L24" s="10">
        <f>'[2]1009'!H28</f>
        <v>50000</v>
      </c>
      <c r="M24" s="10">
        <f>'[2]1109'!H27</f>
        <v>0</v>
      </c>
      <c r="N24" s="10">
        <f>'[2]1209'!H27</f>
        <v>0</v>
      </c>
      <c r="O24" s="9">
        <f t="shared" si="3"/>
        <v>800000</v>
      </c>
    </row>
    <row r="25" spans="1:15">
      <c r="A25" s="2"/>
      <c r="B25" s="2" t="s">
        <v>27</v>
      </c>
      <c r="C25" s="10">
        <f>'[2]0109'!H29</f>
        <v>100000</v>
      </c>
      <c r="D25" s="10">
        <f>'[2]0209'!H30</f>
        <v>100000</v>
      </c>
      <c r="E25" s="10">
        <f>'[2]0309'!H30</f>
        <v>100000</v>
      </c>
      <c r="F25" s="10">
        <f>'[2]0409'!H30</f>
        <v>370000</v>
      </c>
      <c r="G25" s="10">
        <f>'[2]0509'!H30</f>
        <v>100000</v>
      </c>
      <c r="H25" s="10">
        <f>'[2]0609'!H30</f>
        <v>100000</v>
      </c>
      <c r="I25" s="10">
        <f>'[2]0709'!H29</f>
        <v>100000</v>
      </c>
      <c r="J25" s="10">
        <f>'[2]0809'!H29</f>
        <v>100000</v>
      </c>
      <c r="K25" s="10">
        <f>'[2]0909'!H29</f>
        <v>0</v>
      </c>
      <c r="L25" s="10">
        <f>'[2]1009'!H29</f>
        <v>100000</v>
      </c>
      <c r="M25" s="10">
        <f>'[2]1109'!H28</f>
        <v>0</v>
      </c>
      <c r="N25" s="10">
        <f>'[2]1209'!H28</f>
        <v>200000</v>
      </c>
      <c r="O25" s="9">
        <f t="shared" si="3"/>
        <v>1370000</v>
      </c>
    </row>
    <row r="26" spans="1:15">
      <c r="A26" s="2"/>
      <c r="B26" s="2" t="s">
        <v>28</v>
      </c>
      <c r="C26" s="10">
        <f>'[2]0109'!H30</f>
        <v>2900000</v>
      </c>
      <c r="D26" s="10">
        <f>'[2]0209'!H31</f>
        <v>860000</v>
      </c>
      <c r="E26" s="10">
        <f>'[2]0309'!H31</f>
        <v>0</v>
      </c>
      <c r="F26" s="10">
        <f>'[2]0409'!H31</f>
        <v>0</v>
      </c>
      <c r="G26" s="10">
        <f>'[2]0509'!H31</f>
        <v>882000</v>
      </c>
      <c r="H26" s="10">
        <f>'[2]0609'!H31</f>
        <v>600000</v>
      </c>
      <c r="I26" s="10">
        <f>'[2]0709'!H30</f>
        <v>280000</v>
      </c>
      <c r="J26" s="10">
        <f>'[2]0809'!H30</f>
        <v>1080000</v>
      </c>
      <c r="K26" s="10">
        <f>'[2]0909'!H30</f>
        <v>1564850</v>
      </c>
      <c r="L26" s="10">
        <f>'[2]1009'!H30</f>
        <v>690000</v>
      </c>
      <c r="M26" s="10">
        <f>'[2]1109'!H29</f>
        <v>21000</v>
      </c>
      <c r="N26" s="10">
        <f>'[2]1209'!H29</f>
        <v>459000</v>
      </c>
      <c r="O26" s="9">
        <f t="shared" si="3"/>
        <v>9336850</v>
      </c>
    </row>
    <row r="27" spans="1:15">
      <c r="A27" s="2"/>
      <c r="B27" s="2" t="s">
        <v>29</v>
      </c>
      <c r="C27" s="10">
        <f>'[2]0109'!H31</f>
        <v>0</v>
      </c>
      <c r="D27" s="10">
        <f>'[2]0209'!H32</f>
        <v>0</v>
      </c>
      <c r="E27" s="10">
        <f>'[2]0309'!H32</f>
        <v>0</v>
      </c>
      <c r="F27" s="10">
        <f>'[2]0409'!H32</f>
        <v>50000</v>
      </c>
      <c r="G27" s="10">
        <f>'[2]0509'!H32</f>
        <v>150000</v>
      </c>
      <c r="H27" s="10">
        <f>'[2]0609'!H32</f>
        <v>0</v>
      </c>
      <c r="I27" s="10">
        <f>'[2]0709'!H31</f>
        <v>0</v>
      </c>
      <c r="J27" s="10">
        <f>'[2]0809'!H31</f>
        <v>50000</v>
      </c>
      <c r="K27" s="10">
        <f>'[2]0909'!H31</f>
        <v>142500</v>
      </c>
      <c r="L27" s="10">
        <f>'[2]1009'!H31</f>
        <v>200600</v>
      </c>
      <c r="M27" s="10">
        <f>'[2]1109'!H30</f>
        <v>0</v>
      </c>
      <c r="N27" s="10">
        <f>'[2]1209'!H30</f>
        <v>31000</v>
      </c>
      <c r="O27" s="9">
        <f t="shared" si="3"/>
        <v>624100</v>
      </c>
    </row>
    <row r="28" spans="1:15">
      <c r="A28" s="2"/>
      <c r="B28" s="2" t="s">
        <v>30</v>
      </c>
      <c r="C28" s="10">
        <f>'[2]0109'!H32</f>
        <v>433700</v>
      </c>
      <c r="D28" s="10">
        <f>'[2]0209'!H33</f>
        <v>0</v>
      </c>
      <c r="E28" s="10">
        <f>'[2]0309'!H33</f>
        <v>0</v>
      </c>
      <c r="F28" s="10">
        <f>'[2]0409'!H33</f>
        <v>0</v>
      </c>
      <c r="G28" s="10">
        <f>'[2]0509'!H33</f>
        <v>620000</v>
      </c>
      <c r="H28" s="10">
        <f>'[2]0609'!H33</f>
        <v>0</v>
      </c>
      <c r="I28" s="10">
        <f>'[2]0709'!H32</f>
        <v>381000</v>
      </c>
      <c r="J28" s="10">
        <f>'[2]0809'!H32</f>
        <v>0</v>
      </c>
      <c r="K28" s="10">
        <f>'[2]0909'!H32</f>
        <v>0</v>
      </c>
      <c r="L28" s="10">
        <f>'[2]1009'!H32</f>
        <v>130000</v>
      </c>
      <c r="M28" s="10">
        <f>'[2]1109'!H31</f>
        <v>0</v>
      </c>
      <c r="N28" s="10">
        <f>'[2]1209'!H31</f>
        <v>0</v>
      </c>
      <c r="O28" s="9">
        <f t="shared" si="3"/>
        <v>1564700</v>
      </c>
    </row>
    <row r="29" spans="1:15">
      <c r="A29" s="2"/>
      <c r="B29" s="2" t="s">
        <v>31</v>
      </c>
      <c r="C29" s="10">
        <f>'[2]0109'!H33</f>
        <v>511500</v>
      </c>
      <c r="D29" s="10">
        <f>'[2]0209'!H34</f>
        <v>860000</v>
      </c>
      <c r="E29" s="10">
        <f>'[2]0309'!H34</f>
        <v>465000</v>
      </c>
      <c r="F29" s="10">
        <f>'[2]0409'!H34</f>
        <v>135000</v>
      </c>
      <c r="G29" s="10">
        <f>'[2]0509'!H34</f>
        <v>850000</v>
      </c>
      <c r="H29" s="10">
        <f>'[2]0609'!H34</f>
        <v>166000</v>
      </c>
      <c r="I29" s="10">
        <f>'[2]0709'!H33</f>
        <v>544000</v>
      </c>
      <c r="J29" s="10">
        <f>'[2]0809'!H33</f>
        <v>417500</v>
      </c>
      <c r="K29" s="10">
        <f>'[2]0909'!H33</f>
        <v>283000</v>
      </c>
      <c r="L29" s="10">
        <f>'[2]1009'!H33</f>
        <v>0</v>
      </c>
      <c r="M29" s="10">
        <f>'[2]1109'!H32</f>
        <v>1000000</v>
      </c>
      <c r="N29" s="10">
        <f>'[2]1209'!H32</f>
        <v>1500000</v>
      </c>
      <c r="O29" s="9">
        <f t="shared" si="3"/>
        <v>6732000</v>
      </c>
    </row>
    <row r="30" spans="1:15">
      <c r="A30" s="2"/>
      <c r="B30" s="2" t="str">
        <f>[2]SUM09!$B$30:$O$30</f>
        <v>SEPTICK TANK/PAGAR</v>
      </c>
      <c r="C30" s="10"/>
      <c r="D30" s="10"/>
      <c r="E30" s="10"/>
      <c r="F30" s="10"/>
      <c r="G30" s="10">
        <f>[2]SUM09!$G$30:$H$30</f>
        <v>18000000</v>
      </c>
      <c r="H30" s="10">
        <f>[2]SUM09!$G$30:$H$30</f>
        <v>7500000</v>
      </c>
      <c r="I30" s="10"/>
      <c r="J30" s="10"/>
      <c r="K30" s="10"/>
      <c r="L30" s="10"/>
      <c r="M30" s="10"/>
      <c r="N30" s="10"/>
      <c r="O30" s="9">
        <f t="shared" si="3"/>
        <v>25500000</v>
      </c>
    </row>
    <row r="31" spans="1:15">
      <c r="A31" s="2"/>
      <c r="B31" s="2" t="s">
        <v>73</v>
      </c>
      <c r="C31" s="10"/>
      <c r="D31" s="10"/>
      <c r="E31" s="10"/>
      <c r="F31" s="10"/>
      <c r="G31" s="10"/>
      <c r="H31" s="10"/>
      <c r="I31" s="10">
        <f>[2]SUM09!$J$31</f>
        <v>0</v>
      </c>
      <c r="J31" s="10">
        <f>[2]SUM09!$K$31</f>
        <v>0</v>
      </c>
      <c r="K31" s="10"/>
      <c r="L31" s="10"/>
      <c r="M31" s="10"/>
      <c r="N31" s="10"/>
      <c r="O31" s="9">
        <f t="shared" si="3"/>
        <v>0</v>
      </c>
    </row>
    <row r="32" spans="1:15">
      <c r="A32" s="2"/>
      <c r="B32" s="2" t="s">
        <v>33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9">
        <f t="shared" si="3"/>
        <v>0</v>
      </c>
    </row>
    <row r="33" spans="1:15">
      <c r="A33" s="2"/>
      <c r="B33" s="2" t="s">
        <v>34</v>
      </c>
      <c r="C33" s="10"/>
      <c r="D33" s="10"/>
      <c r="E33" s="10"/>
      <c r="F33" s="10"/>
      <c r="G33" s="10">
        <f>'[2]0509'!H36</f>
        <v>500000</v>
      </c>
      <c r="H33" s="10"/>
      <c r="I33" s="10">
        <f>'[2]0709'!H36</f>
        <v>500000</v>
      </c>
      <c r="J33" s="10"/>
      <c r="K33" s="10"/>
      <c r="L33" s="10"/>
      <c r="M33" s="10"/>
      <c r="N33" s="10">
        <f>'[2]1209'!H35</f>
        <v>400000</v>
      </c>
      <c r="O33" s="9">
        <f t="shared" si="3"/>
        <v>1400000</v>
      </c>
    </row>
    <row r="34" spans="1:15">
      <c r="A34" s="2"/>
      <c r="B34" s="2" t="s">
        <v>12</v>
      </c>
      <c r="C34" s="10"/>
      <c r="D34" s="10"/>
      <c r="E34" s="10"/>
      <c r="F34" s="10"/>
      <c r="G34" s="10"/>
      <c r="H34" s="10"/>
      <c r="I34" s="10"/>
      <c r="J34" s="10">
        <f>'[2]0809'!H35</f>
        <v>220000</v>
      </c>
      <c r="K34" s="10">
        <f>'[2]0909'!H35</f>
        <v>5000000</v>
      </c>
      <c r="L34" s="10"/>
      <c r="M34" s="10"/>
      <c r="N34" s="10"/>
      <c r="O34" s="9">
        <f t="shared" si="3"/>
        <v>5220000</v>
      </c>
    </row>
    <row r="35" spans="1:15">
      <c r="A35" s="2"/>
      <c r="B35" s="2" t="s">
        <v>13</v>
      </c>
      <c r="C35" s="10"/>
      <c r="D35" s="10"/>
      <c r="E35" s="10"/>
      <c r="F35" s="10"/>
      <c r="G35" s="10"/>
      <c r="H35" s="10"/>
      <c r="I35" s="10"/>
      <c r="J35" s="10"/>
      <c r="K35" s="10"/>
      <c r="L35" s="10">
        <f>'[2]1009'!H35</f>
        <v>2000000</v>
      </c>
      <c r="M35" s="10"/>
      <c r="N35" s="10"/>
      <c r="O35" s="9">
        <f t="shared" si="3"/>
        <v>2000000</v>
      </c>
    </row>
    <row r="36" spans="1:15">
      <c r="A36" s="2"/>
      <c r="B36" s="2" t="s">
        <v>35</v>
      </c>
      <c r="C36" s="10"/>
      <c r="D36" s="10"/>
      <c r="E36" s="10"/>
      <c r="F36" s="10"/>
      <c r="G36" s="10"/>
      <c r="H36" s="10"/>
      <c r="I36" s="10"/>
      <c r="J36" s="10"/>
      <c r="K36" s="10"/>
      <c r="L36" s="10">
        <f>'[2]1009'!H34</f>
        <v>11545000</v>
      </c>
      <c r="M36" s="10"/>
      <c r="N36" s="10"/>
      <c r="O36" s="9">
        <f t="shared" si="3"/>
        <v>11545000</v>
      </c>
    </row>
    <row r="37" spans="1:15">
      <c r="A37" s="2"/>
      <c r="B37" s="2" t="s">
        <v>36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9">
        <f t="shared" si="3"/>
        <v>0</v>
      </c>
    </row>
    <row r="38" spans="1:15">
      <c r="A38" s="2"/>
      <c r="B38" s="2" t="s">
        <v>37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9">
        <f t="shared" si="3"/>
        <v>0</v>
      </c>
    </row>
    <row r="39" spans="1:15">
      <c r="A39" s="2"/>
      <c r="B39" s="2" t="s">
        <v>38</v>
      </c>
      <c r="C39" s="10"/>
      <c r="D39" s="10"/>
      <c r="E39" s="10"/>
      <c r="F39" s="10"/>
      <c r="G39" s="10"/>
      <c r="H39" s="10"/>
      <c r="I39" s="10">
        <f>'[2]0709'!H35</f>
        <v>2000000</v>
      </c>
      <c r="J39" s="10">
        <f>'[2]0809'!H36</f>
        <v>1570600</v>
      </c>
      <c r="K39" s="10"/>
      <c r="L39" s="10"/>
      <c r="M39" s="10"/>
      <c r="N39" s="10"/>
      <c r="O39" s="9">
        <f t="shared" si="3"/>
        <v>3570600</v>
      </c>
    </row>
    <row r="40" spans="1:15">
      <c r="A40" s="2"/>
      <c r="B40" s="2" t="s">
        <v>39</v>
      </c>
      <c r="C40" s="10"/>
      <c r="D40" s="10"/>
      <c r="E40" s="10"/>
      <c r="F40" s="10"/>
      <c r="G40" s="10"/>
      <c r="H40" s="10"/>
      <c r="I40" s="10"/>
      <c r="J40" s="10">
        <f>'[2]0809'!H37</f>
        <v>540000</v>
      </c>
      <c r="K40" s="10"/>
      <c r="L40" s="10">
        <f>'[2]1009'!H37</f>
        <v>330000</v>
      </c>
      <c r="M40" s="10">
        <f>'[2]1109'!H37</f>
        <v>100000</v>
      </c>
      <c r="N40" s="10">
        <f>'[2]1209'!H37+'[2]1209'!H36</f>
        <v>375000</v>
      </c>
      <c r="O40" s="9">
        <f t="shared" si="3"/>
        <v>1345000</v>
      </c>
    </row>
    <row r="41" spans="1:15">
      <c r="A41" s="2"/>
      <c r="B41" s="2" t="s">
        <v>15</v>
      </c>
      <c r="C41" s="10">
        <f>'[2]0109'!H34+'[2]0109'!H35</f>
        <v>667936</v>
      </c>
      <c r="D41" s="10">
        <f>'[2]0209'!H35</f>
        <v>35517</v>
      </c>
      <c r="E41" s="10">
        <f>'[2]0309'!H35+'[2]0309'!H36</f>
        <v>175097</v>
      </c>
      <c r="F41" s="10">
        <f>'[2]0409'!H35</f>
        <v>45459</v>
      </c>
      <c r="G41" s="10"/>
      <c r="H41" s="10">
        <f>'[2]0609'!H36</f>
        <v>225000</v>
      </c>
      <c r="I41" s="10">
        <f>'[2]0709'!H34</f>
        <v>33750</v>
      </c>
      <c r="J41" s="10"/>
      <c r="K41" s="10">
        <f>'[2]0909'!H37+'[2]0909'!H36</f>
        <v>549000</v>
      </c>
      <c r="L41" s="10">
        <f>'[2]1009'!H36+'[2]1009'!H38</f>
        <v>510000</v>
      </c>
      <c r="M41" s="10">
        <f>'[2]1109'!H33</f>
        <v>145000</v>
      </c>
      <c r="N41" s="10">
        <f>'[2]1209'!H33</f>
        <v>205000</v>
      </c>
      <c r="O41" s="9">
        <f t="shared" si="3"/>
        <v>2591759</v>
      </c>
    </row>
    <row r="42" spans="1:15">
      <c r="A42" s="2"/>
      <c r="B42" s="3" t="s">
        <v>16</v>
      </c>
      <c r="C42" s="9">
        <f>SUM(C17:C41)</f>
        <v>7863136</v>
      </c>
      <c r="D42" s="9">
        <f>SUM(D17:D41)</f>
        <v>3605517</v>
      </c>
      <c r="E42" s="9">
        <f>SUM(E17:E41)</f>
        <v>6940097</v>
      </c>
      <c r="F42" s="9">
        <f t="shared" ref="F42:K42" si="4">SUM(F17:F41)</f>
        <v>4750459</v>
      </c>
      <c r="G42" s="9">
        <f t="shared" si="4"/>
        <v>25252000</v>
      </c>
      <c r="H42" s="9">
        <f t="shared" si="4"/>
        <v>12791000</v>
      </c>
      <c r="I42" s="9">
        <f t="shared" si="4"/>
        <v>8688750</v>
      </c>
      <c r="J42" s="9">
        <f t="shared" si="4"/>
        <v>8178100</v>
      </c>
      <c r="K42" s="9">
        <f t="shared" si="4"/>
        <v>12789350</v>
      </c>
      <c r="L42" s="9">
        <f>SUM(L17:L41)</f>
        <v>21355600</v>
      </c>
      <c r="M42" s="9">
        <f>SUM(M17:M41)</f>
        <v>6766000</v>
      </c>
      <c r="N42" s="9">
        <f>SUM(N16:N41)</f>
        <v>9270000</v>
      </c>
      <c r="O42" s="9">
        <f>SUM(O17:O41)</f>
        <v>128250009</v>
      </c>
    </row>
    <row r="43" spans="1:15">
      <c r="A43" s="2"/>
      <c r="B43" s="2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3"/>
    </row>
    <row r="44" spans="1:15">
      <c r="A44" s="2" t="s">
        <v>17</v>
      </c>
      <c r="B44" s="3" t="s">
        <v>40</v>
      </c>
      <c r="C44" s="9">
        <f>C7+C15-C42</f>
        <v>36742346</v>
      </c>
      <c r="D44" s="9">
        <f t="shared" ref="D44:K44" si="5">+D7+D15-D42</f>
        <v>38796265</v>
      </c>
      <c r="E44" s="9">
        <f t="shared" si="5"/>
        <v>38151157</v>
      </c>
      <c r="F44" s="9">
        <f t="shared" si="5"/>
        <v>41770296</v>
      </c>
      <c r="G44" s="9">
        <f t="shared" si="5"/>
        <v>24261296</v>
      </c>
      <c r="H44" s="9">
        <f t="shared" si="5"/>
        <v>20547296</v>
      </c>
      <c r="I44" s="9">
        <f t="shared" si="5"/>
        <v>21218296</v>
      </c>
      <c r="J44" s="9">
        <f t="shared" si="5"/>
        <v>20773696</v>
      </c>
      <c r="K44" s="9">
        <f t="shared" si="5"/>
        <v>16207346</v>
      </c>
      <c r="L44" s="9">
        <f>+L7+L15-L42</f>
        <v>19695746</v>
      </c>
      <c r="M44" s="9">
        <f>+M7+M15-M42</f>
        <v>22315746</v>
      </c>
      <c r="N44" s="9">
        <f>+N7+N15-N42</f>
        <v>33092746</v>
      </c>
      <c r="O44" s="10"/>
    </row>
    <row r="45" spans="1:15">
      <c r="O45" s="11"/>
    </row>
  </sheetData>
  <mergeCells count="5">
    <mergeCell ref="A3:O3"/>
    <mergeCell ref="A4:O4"/>
    <mergeCell ref="A5:A6"/>
    <mergeCell ref="B5:B6"/>
    <mergeCell ref="C5:O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53"/>
  <sheetViews>
    <sheetView topLeftCell="A28" workbookViewId="0">
      <selection activeCell="C7" sqref="C7:O7"/>
    </sheetView>
  </sheetViews>
  <sheetFormatPr defaultRowHeight="15"/>
  <cols>
    <col min="1" max="1" width="4.42578125" customWidth="1"/>
    <col min="2" max="2" width="21.85546875" customWidth="1"/>
    <col min="3" max="5" width="10.7109375" customWidth="1"/>
    <col min="6" max="6" width="11.28515625" customWidth="1"/>
    <col min="7" max="14" width="10.7109375" customWidth="1"/>
    <col min="15" max="15" width="12" customWidth="1"/>
  </cols>
  <sheetData>
    <row r="1" spans="1:15" ht="18">
      <c r="A1" s="1" t="s">
        <v>0</v>
      </c>
    </row>
    <row r="2" spans="1:15" ht="18">
      <c r="A2" s="1" t="s">
        <v>1</v>
      </c>
    </row>
    <row r="3" spans="1:15" ht="15" customHeight="1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15" customHeight="1">
      <c r="A4" s="41" t="s">
        <v>72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>
      <c r="A5" s="39" t="s">
        <v>4</v>
      </c>
      <c r="B5" s="39" t="s">
        <v>5</v>
      </c>
      <c r="C5" s="42" t="s">
        <v>52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3"/>
    </row>
    <row r="6" spans="1:15">
      <c r="A6" s="39"/>
      <c r="B6" s="39"/>
      <c r="C6" s="7" t="s">
        <v>53</v>
      </c>
      <c r="D6" s="7" t="s">
        <v>54</v>
      </c>
      <c r="E6" s="7" t="s">
        <v>55</v>
      </c>
      <c r="F6" s="7" t="s">
        <v>56</v>
      </c>
      <c r="G6" s="7" t="s">
        <v>57</v>
      </c>
      <c r="H6" s="7" t="s">
        <v>58</v>
      </c>
      <c r="I6" s="7" t="s">
        <v>59</v>
      </c>
      <c r="J6" s="7" t="s">
        <v>60</v>
      </c>
      <c r="K6" s="7" t="s">
        <v>45</v>
      </c>
      <c r="L6" s="7" t="s">
        <v>46</v>
      </c>
      <c r="M6" s="7" t="s">
        <v>47</v>
      </c>
      <c r="N6" s="7" t="s">
        <v>48</v>
      </c>
      <c r="O6" s="8" t="s">
        <v>16</v>
      </c>
    </row>
    <row r="7" spans="1:15">
      <c r="A7" s="2" t="s">
        <v>6</v>
      </c>
      <c r="B7" s="2" t="s">
        <v>7</v>
      </c>
      <c r="C7" s="9">
        <f>'[2]1209'!$G$40</f>
        <v>23441246</v>
      </c>
      <c r="D7" s="9">
        <f>+C7+C15-C42</f>
        <v>22753246</v>
      </c>
      <c r="E7" s="9">
        <f t="shared" ref="E7:M7" si="0">+D7+D15-D42</f>
        <v>6969652</v>
      </c>
      <c r="F7" s="9">
        <f t="shared" si="0"/>
        <v>5096652</v>
      </c>
      <c r="G7" s="9">
        <f t="shared" si="0"/>
        <v>96593652</v>
      </c>
      <c r="H7" s="9">
        <f t="shared" si="0"/>
        <v>94698652</v>
      </c>
      <c r="I7" s="9">
        <f t="shared" si="0"/>
        <v>83961652</v>
      </c>
      <c r="J7" s="9">
        <f t="shared" si="0"/>
        <v>71631704</v>
      </c>
      <c r="K7" s="9">
        <f t="shared" si="0"/>
        <v>55670697</v>
      </c>
      <c r="L7" s="9">
        <f t="shared" si="0"/>
        <v>74711538</v>
      </c>
      <c r="M7" s="9">
        <f t="shared" si="0"/>
        <v>74711538</v>
      </c>
      <c r="N7" s="9">
        <f>+M7+M15-M42</f>
        <v>74711538</v>
      </c>
      <c r="O7" s="10"/>
    </row>
    <row r="8" spans="1:15">
      <c r="A8" s="2" t="s">
        <v>8</v>
      </c>
      <c r="B8" s="2" t="s">
        <v>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1:15">
      <c r="A9" s="2"/>
      <c r="B9" s="2" t="s">
        <v>10</v>
      </c>
      <c r="C9" s="10">
        <f>'[7]0110'!H12</f>
        <v>4425000</v>
      </c>
      <c r="D9" s="10">
        <f>'[7]0210'!H12</f>
        <v>3874000</v>
      </c>
      <c r="E9" s="10">
        <f>'[7]0310'!H12</f>
        <v>5377000</v>
      </c>
      <c r="F9" s="10">
        <f>'[7]0410'!H12</f>
        <v>7193000</v>
      </c>
      <c r="G9" s="10">
        <f>'[7]0510'!H12</f>
        <v>3852000</v>
      </c>
      <c r="H9" s="10">
        <f>'[7]0610'!H12</f>
        <v>5608000</v>
      </c>
      <c r="I9" s="10">
        <f>'[7]0710'!H12</f>
        <v>5521000</v>
      </c>
      <c r="J9" s="10">
        <f>'[7]0810'!H12</f>
        <v>4899000</v>
      </c>
      <c r="K9" s="10">
        <f>'[7]0910'!H12</f>
        <v>4384000</v>
      </c>
      <c r="L9" s="10"/>
      <c r="M9" s="10"/>
      <c r="N9" s="10"/>
      <c r="O9" s="9">
        <f t="shared" ref="O9:O14" si="1">SUM(C9:N9)</f>
        <v>45133000</v>
      </c>
    </row>
    <row r="10" spans="1:15">
      <c r="A10" s="2"/>
      <c r="B10" s="2" t="s">
        <v>11</v>
      </c>
      <c r="C10" s="10">
        <f>'[7]0110'!H13</f>
        <v>3000000</v>
      </c>
      <c r="D10" s="10">
        <f>'[7]0210'!H13</f>
        <v>3370000</v>
      </c>
      <c r="E10" s="10">
        <f>'[7]0310'!H13</f>
        <v>3000000</v>
      </c>
      <c r="F10" s="10">
        <f>'[7]0410'!H13</f>
        <v>2900000</v>
      </c>
      <c r="G10" s="10">
        <f>'[7]0510'!H13</f>
        <v>2950000</v>
      </c>
      <c r="H10" s="10">
        <f>'[7]0610'!H13</f>
        <v>2950000</v>
      </c>
      <c r="I10" s="10">
        <f>'[7]0710'!H13</f>
        <v>2950000</v>
      </c>
      <c r="J10" s="10">
        <f>'[7]0810'!H13</f>
        <v>2950000</v>
      </c>
      <c r="K10" s="10">
        <f>'[7]0910'!H13</f>
        <v>2950000</v>
      </c>
      <c r="L10" s="10"/>
      <c r="M10" s="10"/>
      <c r="N10" s="10"/>
      <c r="O10" s="9">
        <f t="shared" si="1"/>
        <v>27020000</v>
      </c>
    </row>
    <row r="11" spans="1:15">
      <c r="A11" s="2"/>
      <c r="B11" s="2" t="s">
        <v>12</v>
      </c>
      <c r="C11" s="10"/>
      <c r="D11" s="10"/>
      <c r="E11" s="10"/>
      <c r="F11" s="10"/>
      <c r="G11" s="10"/>
      <c r="H11" s="10"/>
      <c r="I11" s="10"/>
      <c r="J11" s="10"/>
      <c r="K11" s="10">
        <f>'[7]0910'!H14</f>
        <v>37301</v>
      </c>
      <c r="L11" s="10"/>
      <c r="M11" s="10"/>
      <c r="N11" s="10"/>
      <c r="O11" s="9">
        <f t="shared" si="1"/>
        <v>37301</v>
      </c>
    </row>
    <row r="12" spans="1:15">
      <c r="A12" s="2"/>
      <c r="B12" s="2" t="s">
        <v>13</v>
      </c>
      <c r="C12" s="10"/>
      <c r="D12" s="10"/>
      <c r="E12" s="10"/>
      <c r="F12" s="10"/>
      <c r="G12" s="10"/>
      <c r="H12" s="10"/>
      <c r="I12" s="10"/>
      <c r="J12" s="10"/>
      <c r="K12" s="10">
        <f>'[7]0910'!H15</f>
        <v>17810000</v>
      </c>
      <c r="L12" s="10"/>
      <c r="M12" s="10"/>
      <c r="N12" s="10"/>
      <c r="O12" s="9">
        <f t="shared" si="1"/>
        <v>17810000</v>
      </c>
    </row>
    <row r="13" spans="1:15">
      <c r="A13" s="2"/>
      <c r="B13" s="2" t="s">
        <v>14</v>
      </c>
      <c r="C13" s="10"/>
      <c r="D13" s="10"/>
      <c r="E13" s="10"/>
      <c r="F13" s="10">
        <f>'[7]0410'!H15</f>
        <v>100000000</v>
      </c>
      <c r="G13" s="10"/>
      <c r="H13" s="10"/>
      <c r="I13" s="10"/>
      <c r="J13" s="10"/>
      <c r="K13" s="10"/>
      <c r="L13" s="10"/>
      <c r="M13" s="10"/>
      <c r="N13" s="10"/>
      <c r="O13" s="9">
        <f t="shared" si="1"/>
        <v>100000000</v>
      </c>
    </row>
    <row r="14" spans="1:15">
      <c r="A14" s="2"/>
      <c r="B14" s="2" t="s">
        <v>15</v>
      </c>
      <c r="C14" s="10"/>
      <c r="D14" s="10">
        <f>'[7]0210'!H14</f>
        <v>70198</v>
      </c>
      <c r="E14" s="10"/>
      <c r="F14" s="10"/>
      <c r="G14" s="10"/>
      <c r="H14" s="10">
        <f>'[7]0610'!H16</f>
        <v>500000</v>
      </c>
      <c r="I14" s="10">
        <f>'[7]0710'!H14+'[7]0710'!H16</f>
        <v>708815</v>
      </c>
      <c r="J14" s="10">
        <f>'[7]0810'!H14+'[7]0810'!H16</f>
        <v>788115</v>
      </c>
      <c r="K14" s="10">
        <f>'[7]0910'!H16</f>
        <v>6735000</v>
      </c>
      <c r="L14" s="10"/>
      <c r="M14" s="10"/>
      <c r="N14" s="10"/>
      <c r="O14" s="9">
        <f t="shared" si="1"/>
        <v>8802128</v>
      </c>
    </row>
    <row r="15" spans="1:15">
      <c r="A15" s="2"/>
      <c r="B15" s="3" t="s">
        <v>16</v>
      </c>
      <c r="C15" s="9">
        <f>SUM(C9:C14)</f>
        <v>7425000</v>
      </c>
      <c r="D15" s="9">
        <f>SUM(D8:D14)</f>
        <v>7314198</v>
      </c>
      <c r="E15" s="9">
        <f>SUM(E8:E14)</f>
        <v>8377000</v>
      </c>
      <c r="F15" s="9">
        <f t="shared" ref="F15:L15" si="2">SUM(F8:F14)</f>
        <v>110093000</v>
      </c>
      <c r="G15" s="9">
        <f t="shared" si="2"/>
        <v>6802000</v>
      </c>
      <c r="H15" s="9">
        <f t="shared" si="2"/>
        <v>9058000</v>
      </c>
      <c r="I15" s="9">
        <f t="shared" si="2"/>
        <v>9179815</v>
      </c>
      <c r="J15" s="9">
        <f t="shared" si="2"/>
        <v>8637115</v>
      </c>
      <c r="K15" s="9">
        <f t="shared" si="2"/>
        <v>31916301</v>
      </c>
      <c r="L15" s="9">
        <f t="shared" si="2"/>
        <v>0</v>
      </c>
      <c r="M15" s="9">
        <f>SUM(M8:M14)</f>
        <v>0</v>
      </c>
      <c r="N15" s="9">
        <f>SUM(N8:N14)</f>
        <v>0</v>
      </c>
      <c r="O15" s="9">
        <f>SUM(O9:O14)</f>
        <v>198802429</v>
      </c>
    </row>
    <row r="16" spans="1:15">
      <c r="A16" s="2" t="s">
        <v>17</v>
      </c>
      <c r="B16" s="2" t="s">
        <v>18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2"/>
    </row>
    <row r="17" spans="1:15">
      <c r="A17" s="2"/>
      <c r="B17" s="2" t="s">
        <v>19</v>
      </c>
      <c r="C17" s="10">
        <f>'[7]0110'!H20</f>
        <v>1200000</v>
      </c>
      <c r="D17" s="10">
        <f>'[7]0210'!H20</f>
        <v>1200000</v>
      </c>
      <c r="E17" s="10">
        <f>'[7]0310'!H20</f>
        <v>1200000</v>
      </c>
      <c r="F17" s="10">
        <f>'[7]0410'!H20</f>
        <v>1500000</v>
      </c>
      <c r="G17" s="10">
        <f>'[7]0510'!H20</f>
        <v>1200000</v>
      </c>
      <c r="H17" s="10">
        <f>'[7]0610'!H20</f>
        <v>1200000</v>
      </c>
      <c r="I17" s="10">
        <f>'[7]0710'!H20</f>
        <v>1500000</v>
      </c>
      <c r="J17" s="10">
        <f>'[7]0810'!H20</f>
        <v>1200000</v>
      </c>
      <c r="K17" s="10">
        <f>'[7]0910'!H20</f>
        <v>1500000</v>
      </c>
      <c r="L17" s="10"/>
      <c r="M17" s="10"/>
      <c r="N17" s="10"/>
      <c r="O17" s="9">
        <f t="shared" ref="O17:O41" si="3">SUM(C17:N17)</f>
        <v>11700000</v>
      </c>
    </row>
    <row r="18" spans="1:15">
      <c r="A18" s="2"/>
      <c r="B18" s="2" t="s">
        <v>20</v>
      </c>
      <c r="C18" s="10">
        <f>'[7]0110'!H21</f>
        <v>500000</v>
      </c>
      <c r="D18" s="10">
        <f>'[7]0210'!H21</f>
        <v>1000000</v>
      </c>
      <c r="E18" s="10">
        <f>'[7]0310'!H21</f>
        <v>1000000</v>
      </c>
      <c r="F18" s="10">
        <f>'[7]0410'!H21</f>
        <v>1000000</v>
      </c>
      <c r="G18" s="10">
        <f>'[7]0510'!H21</f>
        <v>750000</v>
      </c>
      <c r="H18" s="10">
        <f>'[7]0610'!H21</f>
        <v>1000000</v>
      </c>
      <c r="I18" s="10">
        <f>'[7]0710'!H21</f>
        <v>1250000</v>
      </c>
      <c r="J18" s="10">
        <f>'[7]0810'!H21</f>
        <v>750000</v>
      </c>
      <c r="K18" s="10">
        <f>'[7]0910'!H21</f>
        <v>1800000</v>
      </c>
      <c r="L18" s="10"/>
      <c r="M18" s="10"/>
      <c r="N18" s="10"/>
      <c r="O18" s="9">
        <f t="shared" si="3"/>
        <v>9050000</v>
      </c>
    </row>
    <row r="19" spans="1:15">
      <c r="A19" s="2"/>
      <c r="B19" s="2" t="s">
        <v>21</v>
      </c>
      <c r="C19" s="10">
        <f>'[7]0110'!H22</f>
        <v>300000</v>
      </c>
      <c r="D19" s="10">
        <f>'[7]0210'!H22</f>
        <v>300000</v>
      </c>
      <c r="E19" s="10">
        <f>'[7]0310'!H22</f>
        <v>100000</v>
      </c>
      <c r="F19" s="10">
        <f>'[7]0410'!H22</f>
        <v>450000</v>
      </c>
      <c r="G19" s="10">
        <f>'[7]0510'!H22</f>
        <v>300000</v>
      </c>
      <c r="H19" s="10">
        <f>'[7]0610'!H22</f>
        <v>150000</v>
      </c>
      <c r="I19" s="10">
        <f>'[7]0710'!H22</f>
        <v>0</v>
      </c>
      <c r="J19" s="10">
        <f>'[7]0810'!H22</f>
        <v>0</v>
      </c>
      <c r="K19" s="10">
        <f>'[7]0910'!H22</f>
        <v>150000</v>
      </c>
      <c r="L19" s="10"/>
      <c r="M19" s="10"/>
      <c r="N19" s="10"/>
      <c r="O19" s="9">
        <f t="shared" si="3"/>
        <v>1750000</v>
      </c>
    </row>
    <row r="20" spans="1:15">
      <c r="A20" s="2"/>
      <c r="B20" s="2" t="s">
        <v>22</v>
      </c>
      <c r="C20" s="10">
        <f>'[7]0110'!H23</f>
        <v>1500000</v>
      </c>
      <c r="D20" s="10">
        <f>'[7]0210'!H23</f>
        <v>1500000</v>
      </c>
      <c r="E20" s="10">
        <f>'[7]0310'!H23</f>
        <v>1500000</v>
      </c>
      <c r="F20" s="10">
        <f>'[7]0410'!H23</f>
        <v>1500000</v>
      </c>
      <c r="G20" s="10">
        <f>'[7]0510'!H23</f>
        <v>1750000</v>
      </c>
      <c r="H20" s="10">
        <f>'[7]0610'!H23</f>
        <v>1750000</v>
      </c>
      <c r="I20" s="10">
        <f>'[7]0710'!H23</f>
        <v>1750000</v>
      </c>
      <c r="J20" s="10">
        <f>'[7]0810'!H23</f>
        <v>1750000</v>
      </c>
      <c r="K20" s="10">
        <f>'[7]0910'!H23</f>
        <v>1750000</v>
      </c>
      <c r="L20" s="10"/>
      <c r="M20" s="10"/>
      <c r="N20" s="10"/>
      <c r="O20" s="9">
        <f t="shared" si="3"/>
        <v>14750000</v>
      </c>
    </row>
    <row r="21" spans="1:15">
      <c r="A21" s="2"/>
      <c r="B21" s="2" t="s">
        <v>23</v>
      </c>
      <c r="C21" s="10">
        <f>'[7]0110'!H24</f>
        <v>1350000</v>
      </c>
      <c r="D21" s="10">
        <f>'[7]0210'!H24</f>
        <v>1050000</v>
      </c>
      <c r="E21" s="10">
        <f>'[7]0310'!H24</f>
        <v>1350000</v>
      </c>
      <c r="F21" s="10">
        <f>'[7]0410'!H24</f>
        <v>750000</v>
      </c>
      <c r="G21" s="10">
        <f>'[7]0510'!H24</f>
        <v>850000</v>
      </c>
      <c r="H21" s="10">
        <f>'[7]0610'!H24</f>
        <v>850000</v>
      </c>
      <c r="I21" s="10">
        <f>'[7]0710'!H24</f>
        <v>850000</v>
      </c>
      <c r="J21" s="10">
        <f>'[7]0810'!H24</f>
        <v>850000</v>
      </c>
      <c r="K21" s="10">
        <f>'[7]0910'!H24</f>
        <v>850000</v>
      </c>
      <c r="L21" s="10"/>
      <c r="M21" s="10"/>
      <c r="N21" s="10"/>
      <c r="O21" s="9">
        <f t="shared" si="3"/>
        <v>8750000</v>
      </c>
    </row>
    <row r="22" spans="1:15">
      <c r="A22" s="2"/>
      <c r="B22" s="2" t="s">
        <v>24</v>
      </c>
      <c r="C22" s="10">
        <f>'[7]0110'!H25</f>
        <v>200000</v>
      </c>
      <c r="D22" s="10">
        <f>'[7]0210'!H25</f>
        <v>200000</v>
      </c>
      <c r="E22" s="10">
        <f>'[7]0310'!H25</f>
        <v>200000</v>
      </c>
      <c r="F22" s="10">
        <f>'[7]0410'!H25</f>
        <v>200000</v>
      </c>
      <c r="G22" s="10">
        <f>'[7]0510'!H25</f>
        <v>500000</v>
      </c>
      <c r="H22" s="10">
        <f>'[7]0610'!H25</f>
        <v>200000</v>
      </c>
      <c r="I22" s="10">
        <f>'[7]0710'!H25</f>
        <v>450000</v>
      </c>
      <c r="J22" s="10">
        <f>'[7]0810'!H25</f>
        <v>200000</v>
      </c>
      <c r="K22" s="10">
        <f>'[7]0910'!H25</f>
        <v>400000</v>
      </c>
      <c r="L22" s="10"/>
      <c r="M22" s="10"/>
      <c r="N22" s="10"/>
      <c r="O22" s="9">
        <f t="shared" si="3"/>
        <v>2550000</v>
      </c>
    </row>
    <row r="23" spans="1:15">
      <c r="A23" s="2"/>
      <c r="B23" s="2" t="s">
        <v>25</v>
      </c>
      <c r="C23" s="10">
        <f>'[7]0110'!H26</f>
        <v>100000</v>
      </c>
      <c r="D23" s="10">
        <f>'[7]0210'!H26</f>
        <v>100000</v>
      </c>
      <c r="E23" s="10">
        <f>'[7]0310'!H26</f>
        <v>100000</v>
      </c>
      <c r="F23" s="10">
        <f>'[7]0410'!H26</f>
        <v>100000</v>
      </c>
      <c r="G23" s="10">
        <f>'[7]0510'!H26</f>
        <v>100000</v>
      </c>
      <c r="H23" s="10">
        <f>'[7]0610'!H26</f>
        <v>100000</v>
      </c>
      <c r="I23" s="10">
        <f>'[7]0710'!H26</f>
        <v>100000</v>
      </c>
      <c r="J23" s="10">
        <f>'[7]0810'!H26</f>
        <v>100000</v>
      </c>
      <c r="K23" s="10">
        <f>'[7]0910'!H26</f>
        <v>100000</v>
      </c>
      <c r="L23" s="10"/>
      <c r="M23" s="10"/>
      <c r="N23" s="10"/>
      <c r="O23" s="9">
        <f t="shared" si="3"/>
        <v>900000</v>
      </c>
    </row>
    <row r="24" spans="1:15">
      <c r="A24" s="2"/>
      <c r="B24" s="2" t="s">
        <v>26</v>
      </c>
      <c r="C24" s="10">
        <f>'[7]0110'!H27</f>
        <v>250000</v>
      </c>
      <c r="D24" s="10">
        <f>'[7]0210'!H27</f>
        <v>50000</v>
      </c>
      <c r="E24" s="10">
        <f>'[7]0310'!H27</f>
        <v>50000</v>
      </c>
      <c r="F24" s="10">
        <f>'[7]0410'!H27</f>
        <v>0</v>
      </c>
      <c r="G24" s="10">
        <f>'[7]0510'!H27</f>
        <v>0</v>
      </c>
      <c r="H24" s="10">
        <f>'[7]0610'!H27</f>
        <v>0</v>
      </c>
      <c r="I24" s="10">
        <f>'[7]0710'!H27</f>
        <v>550000</v>
      </c>
      <c r="J24" s="10">
        <f>'[7]0810'!H27</f>
        <v>300000</v>
      </c>
      <c r="K24" s="10">
        <f>'[7]0910'!H27</f>
        <v>0</v>
      </c>
      <c r="L24" s="10"/>
      <c r="M24" s="10"/>
      <c r="N24" s="10"/>
      <c r="O24" s="9">
        <f t="shared" si="3"/>
        <v>1200000</v>
      </c>
    </row>
    <row r="25" spans="1:15">
      <c r="A25" s="2"/>
      <c r="B25" s="2" t="s">
        <v>27</v>
      </c>
      <c r="C25" s="10">
        <f>'[7]0110'!H28</f>
        <v>100000</v>
      </c>
      <c r="D25" s="10">
        <f>'[7]0210'!H28</f>
        <v>200000</v>
      </c>
      <c r="E25" s="10">
        <f>'[7]0310'!H28</f>
        <v>200000</v>
      </c>
      <c r="F25" s="10">
        <f>'[7]0410'!H28</f>
        <v>200000</v>
      </c>
      <c r="G25" s="10">
        <f>'[7]0510'!H28</f>
        <v>200000</v>
      </c>
      <c r="H25" s="10">
        <f>'[7]0610'!H28</f>
        <v>0</v>
      </c>
      <c r="I25" s="10">
        <f>'[7]0710'!H28</f>
        <v>400000</v>
      </c>
      <c r="J25" s="10">
        <f>'[7]0810'!H28</f>
        <v>0</v>
      </c>
      <c r="K25" s="10">
        <f>'[7]0910'!H28</f>
        <v>0</v>
      </c>
      <c r="L25" s="10"/>
      <c r="M25" s="10"/>
      <c r="N25" s="10"/>
      <c r="O25" s="9">
        <f t="shared" si="3"/>
        <v>1300000</v>
      </c>
    </row>
    <row r="26" spans="1:15">
      <c r="A26" s="2"/>
      <c r="B26" s="2" t="s">
        <v>28</v>
      </c>
      <c r="C26" s="10">
        <f>'[7]0110'!H29</f>
        <v>1300000</v>
      </c>
      <c r="D26" s="10">
        <f>'[7]0210'!H29</f>
        <v>200000</v>
      </c>
      <c r="E26" s="10">
        <f>'[7]0310'!H29</f>
        <v>300000</v>
      </c>
      <c r="F26" s="10">
        <f>'[7]0410'!H29</f>
        <v>275000</v>
      </c>
      <c r="G26" s="10">
        <f>'[7]0510'!H29</f>
        <v>1200000</v>
      </c>
      <c r="H26" s="10">
        <f>'[7]0610'!H29</f>
        <v>2250000</v>
      </c>
      <c r="I26" s="10">
        <f>'[7]0710'!H29</f>
        <v>1940000</v>
      </c>
      <c r="J26" s="10">
        <f>'[7]0810'!H29</f>
        <v>6216000</v>
      </c>
      <c r="K26" s="10">
        <f>'[7]0910'!H29</f>
        <v>950000</v>
      </c>
      <c r="L26" s="10"/>
      <c r="M26" s="10"/>
      <c r="N26" s="10"/>
      <c r="O26" s="9">
        <f t="shared" si="3"/>
        <v>14631000</v>
      </c>
    </row>
    <row r="27" spans="1:15">
      <c r="A27" s="2"/>
      <c r="B27" s="2" t="s">
        <v>29</v>
      </c>
      <c r="C27" s="10">
        <f>'[7]0110'!H30</f>
        <v>0</v>
      </c>
      <c r="D27" s="10">
        <f>'[7]0210'!H30</f>
        <v>450000</v>
      </c>
      <c r="E27" s="10">
        <f>'[7]0310'!H30</f>
        <v>0</v>
      </c>
      <c r="F27" s="10">
        <f>'[7]0410'!H30</f>
        <v>50000</v>
      </c>
      <c r="G27" s="10">
        <f>'[7]0510'!H30</f>
        <v>0</v>
      </c>
      <c r="H27" s="10">
        <f>'[7]0610'!H30</f>
        <v>0</v>
      </c>
      <c r="I27" s="10">
        <f>'[7]0710'!H30</f>
        <v>52000</v>
      </c>
      <c r="J27" s="10">
        <f>'[7]0810'!H30</f>
        <v>271500</v>
      </c>
      <c r="K27" s="10">
        <f>'[7]0910'!H30</f>
        <v>130000</v>
      </c>
      <c r="L27" s="10"/>
      <c r="M27" s="10"/>
      <c r="N27" s="10"/>
      <c r="O27" s="9">
        <f t="shared" si="3"/>
        <v>953500</v>
      </c>
    </row>
    <row r="28" spans="1:15">
      <c r="A28" s="2"/>
      <c r="B28" s="2" t="s">
        <v>30</v>
      </c>
      <c r="C28" s="10">
        <f>'[7]0110'!H31</f>
        <v>0</v>
      </c>
      <c r="D28" s="10">
        <f>'[7]0210'!H31</f>
        <v>0</v>
      </c>
      <c r="E28" s="10">
        <f>'[7]0310'!H31</f>
        <v>0</v>
      </c>
      <c r="F28" s="10">
        <f>'[7]0410'!H31</f>
        <v>0</v>
      </c>
      <c r="G28" s="10">
        <f>'[7]0510'!H31</f>
        <v>0</v>
      </c>
      <c r="H28" s="10">
        <f>'[7]0610'!H31</f>
        <v>237000</v>
      </c>
      <c r="I28" s="10">
        <f>'[7]0710'!H31</f>
        <v>0</v>
      </c>
      <c r="J28" s="10">
        <f>'[7]0810'!H31</f>
        <v>250000</v>
      </c>
      <c r="K28" s="10">
        <f>'[7]0910'!H31</f>
        <v>327000</v>
      </c>
      <c r="L28" s="10"/>
      <c r="M28" s="10"/>
      <c r="N28" s="10"/>
      <c r="O28" s="9">
        <f t="shared" si="3"/>
        <v>814000</v>
      </c>
    </row>
    <row r="29" spans="1:15">
      <c r="A29" s="2"/>
      <c r="B29" s="2" t="s">
        <v>31</v>
      </c>
      <c r="C29" s="10">
        <f>'[7]0110'!H32</f>
        <v>1313000</v>
      </c>
      <c r="D29" s="10">
        <f>'[7]0210'!H32</f>
        <v>1000000</v>
      </c>
      <c r="E29" s="10">
        <f>'[7]0310'!H32</f>
        <v>800000</v>
      </c>
      <c r="F29" s="10">
        <f>'[7]0410'!H32</f>
        <v>946000</v>
      </c>
      <c r="G29" s="10">
        <f>'[7]0510'!H32</f>
        <v>757000</v>
      </c>
      <c r="H29" s="10">
        <f>'[7]0610'!H32</f>
        <v>458000</v>
      </c>
      <c r="I29" s="10">
        <f>'[7]0710'!H32</f>
        <v>690000</v>
      </c>
      <c r="J29" s="10">
        <f>'[7]0810'!H32</f>
        <v>750000</v>
      </c>
      <c r="K29" s="10">
        <f>'[7]0910'!H32</f>
        <v>1000000</v>
      </c>
      <c r="L29" s="10"/>
      <c r="M29" s="10"/>
      <c r="N29" s="10"/>
      <c r="O29" s="9">
        <f t="shared" si="3"/>
        <v>7714000</v>
      </c>
    </row>
    <row r="30" spans="1:15">
      <c r="A30" s="2"/>
      <c r="B30" s="2" t="s">
        <v>74</v>
      </c>
      <c r="C30" s="10"/>
      <c r="D30" s="10"/>
      <c r="E30" s="10"/>
      <c r="F30" s="10"/>
      <c r="G30" s="10"/>
      <c r="H30" s="10"/>
      <c r="I30" s="10"/>
      <c r="J30" s="10"/>
      <c r="K30" s="10">
        <f>'[7]0910'!H33</f>
        <v>37460</v>
      </c>
      <c r="L30" s="10"/>
      <c r="M30" s="10"/>
      <c r="N30" s="10"/>
      <c r="O30" s="9">
        <f t="shared" si="3"/>
        <v>37460</v>
      </c>
    </row>
    <row r="31" spans="1:15">
      <c r="A31" s="2"/>
      <c r="B31" s="2" t="s">
        <v>14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9">
        <f t="shared" si="3"/>
        <v>0</v>
      </c>
    </row>
    <row r="32" spans="1:15">
      <c r="A32" s="2"/>
      <c r="B32" s="2" t="s">
        <v>33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9">
        <f t="shared" si="3"/>
        <v>0</v>
      </c>
    </row>
    <row r="33" spans="1:15">
      <c r="A33" s="2"/>
      <c r="B33" s="2" t="s">
        <v>34</v>
      </c>
      <c r="C33" s="10"/>
      <c r="D33" s="10">
        <f>'[7]0210'!H35</f>
        <v>555000</v>
      </c>
      <c r="E33" s="10"/>
      <c r="F33" s="10">
        <f>'[7]0410'!H35</f>
        <v>680000</v>
      </c>
      <c r="G33" s="10">
        <f>'[7]0510'!H35</f>
        <v>400000</v>
      </c>
      <c r="H33" s="10"/>
      <c r="I33" s="10">
        <f>'[7]0710'!H35</f>
        <v>925000</v>
      </c>
      <c r="J33" s="10">
        <f>'[7]0810'!H35</f>
        <v>950000</v>
      </c>
      <c r="K33" s="10">
        <f>'[7]0910'!H35</f>
        <v>500000</v>
      </c>
      <c r="L33" s="10"/>
      <c r="M33" s="10"/>
      <c r="N33" s="10"/>
      <c r="O33" s="9">
        <f t="shared" si="3"/>
        <v>4010000</v>
      </c>
    </row>
    <row r="34" spans="1:15">
      <c r="A34" s="2"/>
      <c r="B34" s="2" t="s">
        <v>12</v>
      </c>
      <c r="C34" s="10"/>
      <c r="D34" s="10"/>
      <c r="E34" s="10"/>
      <c r="F34" s="10"/>
      <c r="G34" s="10"/>
      <c r="H34" s="10"/>
      <c r="I34" s="10"/>
      <c r="J34" s="10">
        <f>'[7]0810'!H36</f>
        <v>2260000</v>
      </c>
      <c r="K34" s="10">
        <f>'[7]0910'!H36</f>
        <v>2031000</v>
      </c>
      <c r="L34" s="10"/>
      <c r="M34" s="10"/>
      <c r="N34" s="10"/>
      <c r="O34" s="9">
        <f t="shared" si="3"/>
        <v>4291000</v>
      </c>
    </row>
    <row r="35" spans="1:15">
      <c r="A35" s="2"/>
      <c r="B35" s="2" t="s">
        <v>13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9">
        <f t="shared" si="3"/>
        <v>0</v>
      </c>
    </row>
    <row r="36" spans="1:15">
      <c r="A36" s="2"/>
      <c r="B36" s="2" t="s">
        <v>35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9">
        <f t="shared" si="3"/>
        <v>0</v>
      </c>
    </row>
    <row r="37" spans="1:15">
      <c r="A37" s="2"/>
      <c r="B37" s="2" t="s">
        <v>36</v>
      </c>
      <c r="C37" s="10"/>
      <c r="D37" s="10">
        <f>'[7]0210'!H34</f>
        <v>15000000</v>
      </c>
      <c r="E37" s="10">
        <f>'[7]0310'!H34</f>
        <v>3300000</v>
      </c>
      <c r="F37" s="10">
        <f>'[7]0410'!H34</f>
        <v>10000000</v>
      </c>
      <c r="G37" s="10"/>
      <c r="H37" s="10">
        <f>'[7]0610'!H34</f>
        <v>11300000</v>
      </c>
      <c r="I37" s="10">
        <f>'[7]0710'!H34</f>
        <v>10200000</v>
      </c>
      <c r="J37" s="10">
        <f>'[7]0810'!H34</f>
        <v>8000000</v>
      </c>
      <c r="K37" s="10"/>
      <c r="L37" s="10"/>
      <c r="M37" s="10"/>
      <c r="N37" s="10"/>
      <c r="O37" s="9">
        <f t="shared" si="3"/>
        <v>57800000</v>
      </c>
    </row>
    <row r="38" spans="1:15">
      <c r="A38" s="2"/>
      <c r="B38" s="2" t="s">
        <v>37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9">
        <f t="shared" si="3"/>
        <v>0</v>
      </c>
    </row>
    <row r="39" spans="1:15">
      <c r="A39" s="2"/>
      <c r="B39" s="2" t="s">
        <v>38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9"/>
    </row>
    <row r="40" spans="1:15">
      <c r="A40" s="2"/>
      <c r="B40" s="2" t="s">
        <v>39</v>
      </c>
      <c r="C40" s="10"/>
      <c r="D40" s="10"/>
      <c r="E40" s="10"/>
      <c r="F40" s="10">
        <f>'[7]0410'!H37</f>
        <v>900000</v>
      </c>
      <c r="G40" s="10">
        <f>'[7]0510'!H37</f>
        <v>600000</v>
      </c>
      <c r="H40" s="10">
        <f>'[7]0610'!H37</f>
        <v>300000</v>
      </c>
      <c r="I40" s="10">
        <f>'[7]0710'!H37</f>
        <v>300000</v>
      </c>
      <c r="J40" s="10">
        <f>'[7]0810'!H37</f>
        <v>600000</v>
      </c>
      <c r="K40" s="10">
        <f>'[7]0910'!H37</f>
        <v>1350000</v>
      </c>
      <c r="L40" s="10"/>
      <c r="M40" s="10"/>
      <c r="N40" s="10"/>
      <c r="O40" s="9">
        <f t="shared" si="3"/>
        <v>4050000</v>
      </c>
    </row>
    <row r="41" spans="1:15">
      <c r="A41" s="2"/>
      <c r="B41" s="2" t="s">
        <v>15</v>
      </c>
      <c r="C41" s="10"/>
      <c r="D41" s="10">
        <f>'[7]0210'!H36</f>
        <v>292792</v>
      </c>
      <c r="E41" s="10">
        <f>'[7]0310'!H36</f>
        <v>150000</v>
      </c>
      <c r="F41" s="10">
        <f>'[7]0410'!H33</f>
        <v>45000</v>
      </c>
      <c r="G41" s="10">
        <f>'[7]0510'!H33</f>
        <v>90000</v>
      </c>
      <c r="H41" s="10"/>
      <c r="I41" s="10">
        <f>'[7]0710'!H33+'[7]0710'!H36</f>
        <v>552763</v>
      </c>
      <c r="J41" s="10">
        <f>'[7]0810'!H33</f>
        <v>150622</v>
      </c>
      <c r="K41" s="10"/>
      <c r="L41" s="10"/>
      <c r="M41" s="10"/>
      <c r="N41" s="10"/>
      <c r="O41" s="9">
        <f t="shared" si="3"/>
        <v>1281177</v>
      </c>
    </row>
    <row r="42" spans="1:15">
      <c r="A42" s="2"/>
      <c r="B42" s="3" t="s">
        <v>16</v>
      </c>
      <c r="C42" s="9">
        <f>SUM(C17:C41)</f>
        <v>8113000</v>
      </c>
      <c r="D42" s="9">
        <f t="shared" ref="D42:N42" si="4">SUM(D17:D41)</f>
        <v>23097792</v>
      </c>
      <c r="E42" s="9">
        <f t="shared" si="4"/>
        <v>10250000</v>
      </c>
      <c r="F42" s="9">
        <f t="shared" si="4"/>
        <v>18596000</v>
      </c>
      <c r="G42" s="9">
        <f t="shared" si="4"/>
        <v>8697000</v>
      </c>
      <c r="H42" s="9">
        <f t="shared" si="4"/>
        <v>19795000</v>
      </c>
      <c r="I42" s="9">
        <f t="shared" si="4"/>
        <v>21509763</v>
      </c>
      <c r="J42" s="9">
        <f t="shared" si="4"/>
        <v>24598122</v>
      </c>
      <c r="K42" s="9">
        <f t="shared" si="4"/>
        <v>12875460</v>
      </c>
      <c r="L42" s="9">
        <f t="shared" si="4"/>
        <v>0</v>
      </c>
      <c r="M42" s="9">
        <f t="shared" si="4"/>
        <v>0</v>
      </c>
      <c r="N42" s="9">
        <f t="shared" si="4"/>
        <v>0</v>
      </c>
      <c r="O42" s="9">
        <f>SUM(O17:O41)</f>
        <v>147532137</v>
      </c>
    </row>
    <row r="43" spans="1:15">
      <c r="A43" s="2"/>
      <c r="B43" s="2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3"/>
    </row>
    <row r="44" spans="1:15">
      <c r="A44" s="2" t="s">
        <v>17</v>
      </c>
      <c r="B44" s="3" t="s">
        <v>40</v>
      </c>
      <c r="C44" s="9">
        <f>C15+C7-C42</f>
        <v>22753246</v>
      </c>
      <c r="D44" s="9">
        <f t="shared" ref="D44:N44" si="5">D15+D7-D42</f>
        <v>6969652</v>
      </c>
      <c r="E44" s="9">
        <f t="shared" si="5"/>
        <v>5096652</v>
      </c>
      <c r="F44" s="9">
        <f t="shared" si="5"/>
        <v>96593652</v>
      </c>
      <c r="G44" s="9">
        <f t="shared" si="5"/>
        <v>94698652</v>
      </c>
      <c r="H44" s="9">
        <f t="shared" si="5"/>
        <v>83961652</v>
      </c>
      <c r="I44" s="9">
        <f t="shared" si="5"/>
        <v>71631704</v>
      </c>
      <c r="J44" s="9">
        <f t="shared" si="5"/>
        <v>55670697</v>
      </c>
      <c r="K44" s="9">
        <f t="shared" si="5"/>
        <v>74711538</v>
      </c>
      <c r="L44" s="9">
        <f t="shared" si="5"/>
        <v>74711538</v>
      </c>
      <c r="M44" s="9">
        <f t="shared" si="5"/>
        <v>74711538</v>
      </c>
      <c r="N44" s="9">
        <f t="shared" si="5"/>
        <v>74711538</v>
      </c>
      <c r="O44" s="10"/>
    </row>
    <row r="45" spans="1:15">
      <c r="O45" s="11"/>
    </row>
    <row r="46" spans="1:15">
      <c r="A46" s="38" t="s">
        <v>75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</row>
    <row r="47" spans="1:15"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>
      <c r="L48" t="s">
        <v>65</v>
      </c>
    </row>
    <row r="49" spans="3:13">
      <c r="C49" t="s">
        <v>66</v>
      </c>
      <c r="M49" t="s">
        <v>67</v>
      </c>
    </row>
    <row r="53" spans="3:13">
      <c r="C53" s="14" t="s">
        <v>68</v>
      </c>
      <c r="D53" s="14"/>
      <c r="E53" s="14"/>
      <c r="F53" s="14"/>
      <c r="G53" s="14"/>
      <c r="H53" s="14"/>
      <c r="I53" s="14"/>
      <c r="J53" s="14"/>
      <c r="K53" s="14"/>
      <c r="M53" s="14" t="s">
        <v>69</v>
      </c>
    </row>
  </sheetData>
  <mergeCells count="6">
    <mergeCell ref="A46:O46"/>
    <mergeCell ref="A3:O3"/>
    <mergeCell ref="A4:O4"/>
    <mergeCell ref="A5:A6"/>
    <mergeCell ref="B5:B6"/>
    <mergeCell ref="C5:O5"/>
  </mergeCells>
  <pageMargins left="0.8" right="0.26" top="0.26" bottom="0.3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 ALL</vt:lpstr>
      <vt:lpstr>2005</vt:lpstr>
      <vt:lpstr>2006</vt:lpstr>
      <vt:lpstr>2007</vt:lpstr>
      <vt:lpstr>2008</vt:lpstr>
      <vt:lpstr>2009</vt:lpstr>
      <vt:lpstr>2010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Satellite-L310</dc:creator>
  <cp:lastModifiedBy>USER</cp:lastModifiedBy>
  <cp:lastPrinted>2010-09-22T23:00:02Z</cp:lastPrinted>
  <dcterms:created xsi:type="dcterms:W3CDTF">2010-09-04T02:36:21Z</dcterms:created>
  <dcterms:modified xsi:type="dcterms:W3CDTF">2010-09-23T00:34:01Z</dcterms:modified>
</cp:coreProperties>
</file>