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11790" windowHeight="5490" activeTab="3"/>
  </bookViews>
  <sheets>
    <sheet name="Revisi-1" sheetId="6" r:id="rId1"/>
    <sheet name="PILIHAN" sheetId="9" r:id="rId2"/>
    <sheet name="SOP" sheetId="10" r:id="rId3"/>
    <sheet name="Revisi-2" sheetId="12" r:id="rId4"/>
    <sheet name="cetak" sheetId="13" r:id="rId5"/>
    <sheet name="GBRP" sheetId="14" r:id="rId6"/>
    <sheet name="Sheet1" sheetId="15" r:id="rId7"/>
  </sheets>
  <definedNames>
    <definedName name="_xlnm.Print_Area" localSheetId="4">cetak!$A$1:$Q$99</definedName>
    <definedName name="_xlnm.Print_Area" localSheetId="0">'Revisi-1'!$Q$21:$U$94</definedName>
  </definedNames>
  <calcPr calcId="144525"/>
</workbook>
</file>

<file path=xl/calcChain.xml><?xml version="1.0" encoding="utf-8"?>
<calcChain xmlns="http://schemas.openxmlformats.org/spreadsheetml/2006/main">
  <c r="Q94" i="13" l="1"/>
  <c r="Q93" i="13"/>
  <c r="Q92" i="13"/>
  <c r="Q91" i="13" s="1"/>
  <c r="P91" i="13"/>
  <c r="P99" i="13" s="1"/>
  <c r="O91" i="13"/>
  <c r="Q82" i="13"/>
  <c r="Q81" i="13"/>
  <c r="Q80" i="13"/>
  <c r="Q79" i="13"/>
  <c r="Q78" i="13"/>
  <c r="Q77" i="13"/>
  <c r="Q76" i="13"/>
  <c r="P75" i="13"/>
  <c r="O75" i="13"/>
  <c r="N75" i="13"/>
  <c r="Q65" i="13"/>
  <c r="Q64" i="13"/>
  <c r="Q63" i="13"/>
  <c r="Q62" i="13"/>
  <c r="Q61" i="13"/>
  <c r="Q60" i="13"/>
  <c r="Q59" i="13"/>
  <c r="Q58" i="13"/>
  <c r="Q57" i="13"/>
  <c r="Q56" i="13"/>
  <c r="P55" i="13"/>
  <c r="O55" i="13"/>
  <c r="Q50" i="13"/>
  <c r="Q49" i="13"/>
  <c r="Q48" i="13"/>
  <c r="Q47" i="13"/>
  <c r="Q46" i="13"/>
  <c r="Q45" i="13"/>
  <c r="Q44" i="13"/>
  <c r="Q43" i="13"/>
  <c r="Q42" i="13"/>
  <c r="Q41" i="13"/>
  <c r="Q40" i="13"/>
  <c r="P39" i="13"/>
  <c r="O39" i="13"/>
  <c r="Q34" i="13"/>
  <c r="Q33" i="13"/>
  <c r="Q32" i="13"/>
  <c r="Q31" i="13"/>
  <c r="Q30" i="13"/>
  <c r="Q29" i="13"/>
  <c r="Q28" i="13"/>
  <c r="Q27" i="13"/>
  <c r="Q26" i="13"/>
  <c r="Q25" i="13"/>
  <c r="Q24" i="13"/>
  <c r="P23" i="13"/>
  <c r="O23" i="13"/>
  <c r="K94" i="13"/>
  <c r="K93" i="13"/>
  <c r="K92" i="13"/>
  <c r="J91" i="13"/>
  <c r="I91" i="13"/>
  <c r="K83" i="13"/>
  <c r="K82" i="13"/>
  <c r="K81" i="13"/>
  <c r="K80" i="13"/>
  <c r="K79" i="13"/>
  <c r="K78" i="13"/>
  <c r="K77" i="13"/>
  <c r="K76" i="13"/>
  <c r="J75" i="13"/>
  <c r="I75" i="13"/>
  <c r="K65" i="13"/>
  <c r="K64" i="13"/>
  <c r="K63" i="13"/>
  <c r="K62" i="13"/>
  <c r="K61" i="13"/>
  <c r="K60" i="13"/>
  <c r="K59" i="13"/>
  <c r="K57" i="13"/>
  <c r="K56" i="13"/>
  <c r="J55" i="13"/>
  <c r="I55" i="13"/>
  <c r="K50" i="13"/>
  <c r="K49" i="13"/>
  <c r="K48" i="13"/>
  <c r="K47" i="13"/>
  <c r="K46" i="13"/>
  <c r="K45" i="13"/>
  <c r="K44" i="13"/>
  <c r="K43" i="13"/>
  <c r="K42" i="13"/>
  <c r="K41" i="13"/>
  <c r="K40" i="13"/>
  <c r="J39" i="13"/>
  <c r="I39" i="13"/>
  <c r="K34" i="13"/>
  <c r="K33" i="13"/>
  <c r="K31" i="13"/>
  <c r="K30" i="13"/>
  <c r="K29" i="13"/>
  <c r="K28" i="13"/>
  <c r="K27" i="13"/>
  <c r="K26" i="13"/>
  <c r="K25" i="13"/>
  <c r="K24" i="13"/>
  <c r="J23" i="13"/>
  <c r="I23" i="13"/>
  <c r="E94" i="13"/>
  <c r="E93" i="13"/>
  <c r="E92" i="13"/>
  <c r="D91" i="13"/>
  <c r="C91" i="13"/>
  <c r="E85" i="13"/>
  <c r="E84" i="13"/>
  <c r="E83" i="13"/>
  <c r="E82" i="13"/>
  <c r="E81" i="13"/>
  <c r="E80" i="13"/>
  <c r="E79" i="13"/>
  <c r="E78" i="13"/>
  <c r="E77" i="13"/>
  <c r="E76" i="13"/>
  <c r="D75" i="13"/>
  <c r="C75" i="13"/>
  <c r="E65" i="13"/>
  <c r="E64" i="13"/>
  <c r="E62" i="13"/>
  <c r="E61" i="13"/>
  <c r="E60" i="13"/>
  <c r="E59" i="13"/>
  <c r="E58" i="13"/>
  <c r="E56" i="13"/>
  <c r="D55" i="13"/>
  <c r="C55" i="13"/>
  <c r="E51" i="13"/>
  <c r="E50" i="13"/>
  <c r="E49" i="13"/>
  <c r="E48" i="13"/>
  <c r="E47" i="13"/>
  <c r="E46" i="13"/>
  <c r="E45" i="13"/>
  <c r="E44" i="13"/>
  <c r="E43" i="13"/>
  <c r="E42" i="13"/>
  <c r="E41" i="13"/>
  <c r="E40" i="13"/>
  <c r="D39" i="13"/>
  <c r="C39" i="13"/>
  <c r="E34" i="13"/>
  <c r="E33" i="13"/>
  <c r="E32" i="13"/>
  <c r="E31" i="13"/>
  <c r="E30" i="13"/>
  <c r="E29" i="13"/>
  <c r="E28" i="13"/>
  <c r="E27" i="13"/>
  <c r="E26" i="13"/>
  <c r="E25" i="13"/>
  <c r="E24" i="13"/>
  <c r="E23" i="13" s="1"/>
  <c r="D23" i="13"/>
  <c r="C23" i="13"/>
  <c r="Q15" i="13"/>
  <c r="Q14" i="13"/>
  <c r="Q13" i="13"/>
  <c r="Q12" i="13"/>
  <c r="Q11" i="13"/>
  <c r="Q10" i="13"/>
  <c r="Q9" i="13"/>
  <c r="Q8" i="13"/>
  <c r="Q7" i="13"/>
  <c r="Q6" i="13"/>
  <c r="P5" i="13"/>
  <c r="O5" i="13"/>
  <c r="K18" i="13"/>
  <c r="K17" i="13"/>
  <c r="K16" i="13"/>
  <c r="K15" i="13"/>
  <c r="K14" i="13"/>
  <c r="K13" i="13"/>
  <c r="K12" i="13"/>
  <c r="K11" i="13"/>
  <c r="K6" i="13"/>
  <c r="J5" i="13"/>
  <c r="I5" i="13"/>
  <c r="E14" i="13"/>
  <c r="E13" i="13"/>
  <c r="E12" i="13"/>
  <c r="E11" i="13"/>
  <c r="E10" i="13"/>
  <c r="E9" i="13"/>
  <c r="E8" i="13"/>
  <c r="E7" i="13"/>
  <c r="E6" i="13"/>
  <c r="D5" i="13"/>
  <c r="C5" i="13"/>
  <c r="G19" i="15"/>
  <c r="F16" i="15"/>
  <c r="F15" i="15"/>
  <c r="E18" i="15"/>
  <c r="F18" i="15" s="1"/>
  <c r="E17" i="15"/>
  <c r="F17" i="15" s="1"/>
  <c r="E16" i="15"/>
  <c r="E15" i="15"/>
  <c r="E14" i="15"/>
  <c r="F14" i="15" s="1"/>
  <c r="E29" i="9"/>
  <c r="T94" i="12"/>
  <c r="E80" i="12"/>
  <c r="E79" i="12"/>
  <c r="R70" i="12"/>
  <c r="S70" i="12"/>
  <c r="C54" i="12"/>
  <c r="K23" i="12"/>
  <c r="T4" i="12"/>
  <c r="S4" i="12"/>
  <c r="U89" i="12"/>
  <c r="U88" i="12"/>
  <c r="U87" i="12"/>
  <c r="U86" i="12" s="1"/>
  <c r="M89" i="12"/>
  <c r="M86" i="12" s="1"/>
  <c r="M88" i="12"/>
  <c r="M87" i="12"/>
  <c r="E89" i="12"/>
  <c r="E88" i="12"/>
  <c r="E87" i="12"/>
  <c r="E86" i="12" s="1"/>
  <c r="T86" i="12"/>
  <c r="S86" i="12"/>
  <c r="S94" i="12" s="1"/>
  <c r="L86" i="12"/>
  <c r="L94" i="12" s="1"/>
  <c r="K86" i="12"/>
  <c r="K94" i="12" s="1"/>
  <c r="D86" i="12"/>
  <c r="C86" i="12"/>
  <c r="C94" i="12" s="1"/>
  <c r="M78" i="12"/>
  <c r="E78" i="12"/>
  <c r="U77" i="12"/>
  <c r="M77" i="12"/>
  <c r="E77" i="12"/>
  <c r="U76" i="12"/>
  <c r="M76" i="12"/>
  <c r="E76" i="12"/>
  <c r="U75" i="12"/>
  <c r="M75" i="12"/>
  <c r="E75" i="12"/>
  <c r="U74" i="12"/>
  <c r="M74" i="12"/>
  <c r="E74" i="12"/>
  <c r="U73" i="12"/>
  <c r="M73" i="12"/>
  <c r="E73" i="12"/>
  <c r="U72" i="12"/>
  <c r="M72" i="12"/>
  <c r="E72" i="12"/>
  <c r="U71" i="12"/>
  <c r="M71" i="12"/>
  <c r="E71" i="12"/>
  <c r="U70" i="12"/>
  <c r="T70" i="12"/>
  <c r="L70" i="12"/>
  <c r="K70" i="12"/>
  <c r="D70" i="12"/>
  <c r="D94" i="12" s="1"/>
  <c r="C70" i="12"/>
  <c r="U64" i="12"/>
  <c r="M64" i="12"/>
  <c r="E64" i="12"/>
  <c r="U63" i="12"/>
  <c r="M63" i="12"/>
  <c r="E63" i="12"/>
  <c r="U62" i="12"/>
  <c r="M62" i="12"/>
  <c r="U61" i="12"/>
  <c r="M61" i="12"/>
  <c r="E61" i="12"/>
  <c r="U60" i="12"/>
  <c r="M60" i="12"/>
  <c r="E60" i="12"/>
  <c r="U59" i="12"/>
  <c r="M59" i="12"/>
  <c r="E59" i="12"/>
  <c r="U58" i="12"/>
  <c r="M58" i="12"/>
  <c r="E58" i="12"/>
  <c r="U57" i="12"/>
  <c r="E57" i="12"/>
  <c r="U56" i="12"/>
  <c r="U54" i="12" s="1"/>
  <c r="M56" i="12"/>
  <c r="U55" i="12"/>
  <c r="M55" i="12"/>
  <c r="E55" i="12"/>
  <c r="E54" i="12" s="1"/>
  <c r="T54" i="12"/>
  <c r="S54" i="12"/>
  <c r="L54" i="12"/>
  <c r="K54" i="12"/>
  <c r="D54" i="12"/>
  <c r="E50" i="12"/>
  <c r="U49" i="12"/>
  <c r="M49" i="12"/>
  <c r="E49" i="12"/>
  <c r="U48" i="12"/>
  <c r="M48" i="12"/>
  <c r="E48" i="12"/>
  <c r="U47" i="12"/>
  <c r="M47" i="12"/>
  <c r="E47" i="12"/>
  <c r="U46" i="12"/>
  <c r="M46" i="12"/>
  <c r="E46" i="12"/>
  <c r="U45" i="12"/>
  <c r="M45" i="12"/>
  <c r="E45" i="12"/>
  <c r="U44" i="12"/>
  <c r="M44" i="12"/>
  <c r="E44" i="12"/>
  <c r="U43" i="12"/>
  <c r="M43" i="12"/>
  <c r="E43" i="12"/>
  <c r="U42" i="12"/>
  <c r="M42" i="12"/>
  <c r="E42" i="12"/>
  <c r="U41" i="12"/>
  <c r="M41" i="12"/>
  <c r="E41" i="12"/>
  <c r="U40" i="12"/>
  <c r="M40" i="12"/>
  <c r="E40" i="12"/>
  <c r="U39" i="12"/>
  <c r="M39" i="12"/>
  <c r="E39" i="12"/>
  <c r="T38" i="12"/>
  <c r="S38" i="12"/>
  <c r="M38" i="12"/>
  <c r="L38" i="12"/>
  <c r="K38" i="12"/>
  <c r="D38" i="12"/>
  <c r="C38" i="12"/>
  <c r="U34" i="12"/>
  <c r="M34" i="12"/>
  <c r="E34" i="12"/>
  <c r="U33" i="12"/>
  <c r="M33" i="12"/>
  <c r="E33" i="12"/>
  <c r="U32" i="12"/>
  <c r="E32" i="12"/>
  <c r="U31" i="12"/>
  <c r="M31" i="12"/>
  <c r="E31" i="12"/>
  <c r="U30" i="12"/>
  <c r="M30" i="12"/>
  <c r="E30" i="12"/>
  <c r="U29" i="12"/>
  <c r="M29" i="12"/>
  <c r="E29" i="12"/>
  <c r="U28" i="12"/>
  <c r="M28" i="12"/>
  <c r="E28" i="12"/>
  <c r="U27" i="12"/>
  <c r="M27" i="12"/>
  <c r="E27" i="12"/>
  <c r="U26" i="12"/>
  <c r="M26" i="12"/>
  <c r="E26" i="12"/>
  <c r="U25" i="12"/>
  <c r="U23" i="12" s="1"/>
  <c r="M25" i="12"/>
  <c r="E25" i="12"/>
  <c r="U24" i="12"/>
  <c r="M24" i="12"/>
  <c r="E24" i="12"/>
  <c r="E23" i="12" s="1"/>
  <c r="T23" i="12"/>
  <c r="S23" i="12"/>
  <c r="L23" i="12"/>
  <c r="D23" i="12"/>
  <c r="C23" i="12"/>
  <c r="M17" i="12"/>
  <c r="M16" i="12"/>
  <c r="M15" i="12"/>
  <c r="U14" i="12"/>
  <c r="M14" i="12"/>
  <c r="U13" i="12"/>
  <c r="M13" i="12"/>
  <c r="E13" i="12"/>
  <c r="U12" i="12"/>
  <c r="M12" i="12"/>
  <c r="E12" i="12"/>
  <c r="U11" i="12"/>
  <c r="M11" i="12"/>
  <c r="E11" i="12"/>
  <c r="U10" i="12"/>
  <c r="M10" i="12"/>
  <c r="E10" i="12"/>
  <c r="U9" i="12"/>
  <c r="E9" i="12"/>
  <c r="U8" i="12"/>
  <c r="E8" i="12"/>
  <c r="U7" i="12"/>
  <c r="E7" i="12"/>
  <c r="U6" i="12"/>
  <c r="E6" i="12"/>
  <c r="U5" i="12"/>
  <c r="M5" i="12"/>
  <c r="E5" i="12"/>
  <c r="M4" i="12"/>
  <c r="L4" i="12"/>
  <c r="K4" i="12"/>
  <c r="D4" i="12"/>
  <c r="C4" i="12"/>
  <c r="U8" i="6"/>
  <c r="M43" i="9"/>
  <c r="E14" i="9"/>
  <c r="U49" i="6"/>
  <c r="M83" i="9"/>
  <c r="M82" i="9"/>
  <c r="E84" i="9"/>
  <c r="M81" i="9"/>
  <c r="E83" i="9"/>
  <c r="M80" i="9"/>
  <c r="E82" i="9"/>
  <c r="M79" i="9"/>
  <c r="E81" i="9"/>
  <c r="M78" i="9"/>
  <c r="M77" i="9"/>
  <c r="E79" i="9"/>
  <c r="M76" i="9"/>
  <c r="M75" i="9"/>
  <c r="M74" i="9"/>
  <c r="E76" i="9"/>
  <c r="M73" i="9"/>
  <c r="E75" i="9"/>
  <c r="E45" i="9"/>
  <c r="M39" i="9"/>
  <c r="M38" i="9"/>
  <c r="E42" i="9"/>
  <c r="M37" i="9"/>
  <c r="E41" i="9"/>
  <c r="M36" i="9"/>
  <c r="E40" i="9"/>
  <c r="M35" i="9"/>
  <c r="E39" i="9"/>
  <c r="M34" i="9"/>
  <c r="M30" i="9"/>
  <c r="E36" i="9"/>
  <c r="M33" i="9"/>
  <c r="E35" i="9"/>
  <c r="E34" i="9"/>
  <c r="M29" i="9"/>
  <c r="E32" i="9"/>
  <c r="E31" i="9"/>
  <c r="E30" i="9"/>
  <c r="E23" i="9"/>
  <c r="E21" i="9"/>
  <c r="M14" i="9"/>
  <c r="M13" i="9"/>
  <c r="M12" i="9"/>
  <c r="M11" i="9"/>
  <c r="E13" i="9"/>
  <c r="M10" i="9"/>
  <c r="E12" i="9"/>
  <c r="M9" i="9"/>
  <c r="E11" i="9"/>
  <c r="E10" i="9"/>
  <c r="E9" i="9"/>
  <c r="M8" i="9"/>
  <c r="E8" i="9"/>
  <c r="M7" i="9"/>
  <c r="E7" i="9"/>
  <c r="M6" i="9"/>
  <c r="E6" i="9"/>
  <c r="M5" i="9"/>
  <c r="E5" i="9"/>
  <c r="U89" i="6"/>
  <c r="M78" i="6"/>
  <c r="M77" i="6"/>
  <c r="M89" i="6"/>
  <c r="C70" i="6"/>
  <c r="D38" i="6"/>
  <c r="L38" i="6"/>
  <c r="K4" i="6"/>
  <c r="U33" i="6"/>
  <c r="U32" i="6"/>
  <c r="M48" i="6"/>
  <c r="D99" i="13" l="1"/>
  <c r="E99" i="13" s="1"/>
  <c r="E4" i="12"/>
  <c r="M54" i="12"/>
  <c r="E75" i="13"/>
  <c r="M23" i="12"/>
  <c r="U38" i="12"/>
  <c r="M70" i="12"/>
  <c r="M94" i="12" s="1"/>
  <c r="E5" i="13"/>
  <c r="K39" i="13"/>
  <c r="K75" i="13"/>
  <c r="I99" i="13"/>
  <c r="U4" i="12"/>
  <c r="E38" i="12"/>
  <c r="C99" i="13"/>
  <c r="K55" i="13"/>
  <c r="J99" i="13"/>
  <c r="O99" i="13"/>
  <c r="Q99" i="13"/>
  <c r="K5" i="13"/>
  <c r="E39" i="13"/>
  <c r="E55" i="13"/>
  <c r="K23" i="13"/>
  <c r="Q23" i="13"/>
  <c r="Q55" i="13"/>
  <c r="Q5" i="13"/>
  <c r="E91" i="13"/>
  <c r="K91" i="13"/>
  <c r="Q39" i="13"/>
  <c r="Q75" i="13"/>
  <c r="E70" i="12"/>
  <c r="U94" i="12"/>
  <c r="E48" i="6"/>
  <c r="U44" i="6"/>
  <c r="U58" i="6"/>
  <c r="U63" i="6"/>
  <c r="U57" i="6"/>
  <c r="U65" i="6"/>
  <c r="U48" i="6"/>
  <c r="U77" i="6"/>
  <c r="U76" i="6"/>
  <c r="U75" i="6"/>
  <c r="U40" i="6"/>
  <c r="U39" i="6"/>
  <c r="U41" i="6"/>
  <c r="U42" i="6"/>
  <c r="U43" i="6"/>
  <c r="U45" i="6"/>
  <c r="U46" i="6"/>
  <c r="U47" i="6"/>
  <c r="U31" i="6"/>
  <c r="U30" i="6"/>
  <c r="U29" i="6"/>
  <c r="E50" i="6"/>
  <c r="E75" i="6"/>
  <c r="E74" i="6"/>
  <c r="E73" i="6"/>
  <c r="E72" i="6"/>
  <c r="E32" i="6"/>
  <c r="E31" i="6"/>
  <c r="M73" i="6"/>
  <c r="M75" i="6"/>
  <c r="M74" i="6"/>
  <c r="M71" i="6"/>
  <c r="E80" i="6"/>
  <c r="E79" i="6"/>
  <c r="E78" i="6"/>
  <c r="E77" i="6"/>
  <c r="E64" i="6"/>
  <c r="M64" i="6"/>
  <c r="M43" i="6"/>
  <c r="M49" i="6"/>
  <c r="E46" i="6"/>
  <c r="E47" i="6"/>
  <c r="U28" i="6"/>
  <c r="U27" i="6"/>
  <c r="U26" i="6"/>
  <c r="U25" i="6"/>
  <c r="U24" i="6"/>
  <c r="M27" i="6"/>
  <c r="M26" i="6"/>
  <c r="M25" i="6"/>
  <c r="M24" i="6"/>
  <c r="M76" i="6"/>
  <c r="M60" i="6"/>
  <c r="M72" i="6"/>
  <c r="M40" i="6"/>
  <c r="M39" i="6"/>
  <c r="E26" i="6"/>
  <c r="E89" i="6"/>
  <c r="U88" i="6"/>
  <c r="M88" i="6"/>
  <c r="E88" i="6"/>
  <c r="U87" i="6"/>
  <c r="M87" i="6"/>
  <c r="E87" i="6"/>
  <c r="T86" i="6"/>
  <c r="S86" i="6"/>
  <c r="L86" i="6"/>
  <c r="K86" i="6"/>
  <c r="D86" i="6"/>
  <c r="C86" i="6"/>
  <c r="U74" i="6"/>
  <c r="E76" i="6"/>
  <c r="U73" i="6"/>
  <c r="U72" i="6"/>
  <c r="U71" i="6"/>
  <c r="E71" i="6"/>
  <c r="T70" i="6"/>
  <c r="S70" i="6"/>
  <c r="L70" i="6"/>
  <c r="K70" i="6"/>
  <c r="D70" i="6"/>
  <c r="U64" i="6"/>
  <c r="M63" i="6"/>
  <c r="M62" i="6"/>
  <c r="M61" i="6"/>
  <c r="U61" i="6"/>
  <c r="U60" i="6"/>
  <c r="M59" i="6"/>
  <c r="E60" i="6"/>
  <c r="U59" i="6"/>
  <c r="M58" i="6"/>
  <c r="E59" i="6"/>
  <c r="E58" i="6"/>
  <c r="E57" i="6"/>
  <c r="U56" i="6"/>
  <c r="M56" i="6"/>
  <c r="E56" i="6"/>
  <c r="U55" i="6"/>
  <c r="M55" i="6"/>
  <c r="E55" i="6"/>
  <c r="T54" i="6"/>
  <c r="S54" i="6"/>
  <c r="L54" i="6"/>
  <c r="K54" i="6"/>
  <c r="D54" i="6"/>
  <c r="C54" i="6"/>
  <c r="M42" i="6"/>
  <c r="M33" i="6"/>
  <c r="E65" i="6"/>
  <c r="M47" i="6"/>
  <c r="M46" i="6"/>
  <c r="E41" i="6"/>
  <c r="M45" i="6"/>
  <c r="E45" i="6"/>
  <c r="M44" i="6"/>
  <c r="E44" i="6"/>
  <c r="E43" i="6"/>
  <c r="E42" i="6"/>
  <c r="M41" i="6"/>
  <c r="E49" i="6"/>
  <c r="E40" i="6"/>
  <c r="E39" i="6"/>
  <c r="T38" i="6"/>
  <c r="S38" i="6"/>
  <c r="K38" i="6"/>
  <c r="C38" i="6"/>
  <c r="E33" i="6"/>
  <c r="M32" i="6"/>
  <c r="M31" i="6"/>
  <c r="M30" i="6"/>
  <c r="E30" i="6"/>
  <c r="E29" i="6"/>
  <c r="M28" i="6"/>
  <c r="E28" i="6"/>
  <c r="E27" i="6"/>
  <c r="E25" i="6"/>
  <c r="E24" i="6"/>
  <c r="T23" i="6"/>
  <c r="S23" i="6"/>
  <c r="L23" i="6"/>
  <c r="K23" i="6"/>
  <c r="D23" i="6"/>
  <c r="C23" i="6"/>
  <c r="M18" i="6"/>
  <c r="U14" i="6"/>
  <c r="U13" i="6"/>
  <c r="U12" i="6"/>
  <c r="U11" i="6"/>
  <c r="U10" i="6"/>
  <c r="M17" i="6"/>
  <c r="E13" i="6"/>
  <c r="U9" i="6"/>
  <c r="M16" i="6"/>
  <c r="E12" i="6"/>
  <c r="M15" i="6"/>
  <c r="E11" i="6"/>
  <c r="U7" i="6"/>
  <c r="M14" i="6"/>
  <c r="E10" i="6"/>
  <c r="U6" i="6"/>
  <c r="M12" i="6"/>
  <c r="E9" i="6"/>
  <c r="M5" i="6"/>
  <c r="E8" i="6"/>
  <c r="M10" i="6"/>
  <c r="E7" i="6"/>
  <c r="M11" i="6"/>
  <c r="E6" i="6"/>
  <c r="U5" i="6"/>
  <c r="M13" i="6"/>
  <c r="E5" i="6"/>
  <c r="T4" i="6"/>
  <c r="S4" i="6"/>
  <c r="L4" i="6"/>
  <c r="D4" i="6"/>
  <c r="C4" i="6"/>
  <c r="E94" i="12" l="1"/>
  <c r="K99" i="13"/>
  <c r="D94" i="6"/>
  <c r="C94" i="6"/>
  <c r="E38" i="6"/>
  <c r="E70" i="6"/>
  <c r="M38" i="6"/>
  <c r="M4" i="6"/>
  <c r="E54" i="6"/>
  <c r="M70" i="6"/>
  <c r="U54" i="6"/>
  <c r="E86" i="6"/>
  <c r="U86" i="6"/>
  <c r="U23" i="6"/>
  <c r="M54" i="6"/>
  <c r="M23" i="6"/>
  <c r="T94" i="6"/>
  <c r="K94" i="6"/>
  <c r="U38" i="6"/>
  <c r="U70" i="6"/>
  <c r="M86" i="6"/>
  <c r="E23" i="6"/>
  <c r="S94" i="6"/>
  <c r="L94" i="6"/>
  <c r="E4" i="6"/>
  <c r="U4" i="6"/>
  <c r="M94" i="6" l="1"/>
  <c r="U94" i="6"/>
  <c r="E94" i="6"/>
</calcChain>
</file>

<file path=xl/sharedStrings.xml><?xml version="1.0" encoding="utf-8"?>
<sst xmlns="http://schemas.openxmlformats.org/spreadsheetml/2006/main" count="2548" uniqueCount="601">
  <si>
    <t>SEMESTER   1</t>
  </si>
  <si>
    <t>K</t>
  </si>
  <si>
    <t>P</t>
  </si>
  <si>
    <t>T</t>
  </si>
  <si>
    <t>KODE</t>
  </si>
  <si>
    <t>Total SKS</t>
  </si>
  <si>
    <t>079U002</t>
  </si>
  <si>
    <t>080U002</t>
  </si>
  <si>
    <t>085U003</t>
  </si>
  <si>
    <t>086U003</t>
  </si>
  <si>
    <t xml:space="preserve"> </t>
  </si>
  <si>
    <t xml:space="preserve"> SEMESTER  2</t>
  </si>
  <si>
    <t>090U003</t>
  </si>
  <si>
    <t>089U003</t>
  </si>
  <si>
    <t>078U002</t>
  </si>
  <si>
    <t>081U002</t>
  </si>
  <si>
    <t xml:space="preserve"> SEMESTER  3</t>
  </si>
  <si>
    <t>SEMESTER 4</t>
  </si>
  <si>
    <t>234D412</t>
  </si>
  <si>
    <t>Elektromagnetik Kompatibel</t>
  </si>
  <si>
    <t>233D432</t>
  </si>
  <si>
    <t>Elektronika Digital</t>
  </si>
  <si>
    <t>Teknik Energi Listrik (TEL)</t>
  </si>
  <si>
    <t xml:space="preserve"> SEMESTER  5</t>
  </si>
  <si>
    <t>SEMESTER  6</t>
  </si>
  <si>
    <t>332D412</t>
  </si>
  <si>
    <t>Teknik Kendali Sistem Tenaga Listrik</t>
  </si>
  <si>
    <t>x</t>
  </si>
  <si>
    <t xml:space="preserve"> SEMESTER  7</t>
  </si>
  <si>
    <t>402D412</t>
  </si>
  <si>
    <t>Metode Numerik</t>
  </si>
  <si>
    <t>SEMESTER 8</t>
  </si>
  <si>
    <t>Skripsi</t>
  </si>
  <si>
    <t>TOTAL</t>
  </si>
  <si>
    <t xml:space="preserve"> SEMESTER  4</t>
  </si>
  <si>
    <t>Tapis Analog dan Digital</t>
  </si>
  <si>
    <t xml:space="preserve">  </t>
  </si>
  <si>
    <t>301D432</t>
  </si>
  <si>
    <t>Jaringan Komputer</t>
  </si>
  <si>
    <t>302D422</t>
  </si>
  <si>
    <t>Elektronika Telekomunikasi</t>
  </si>
  <si>
    <t>303D422</t>
  </si>
  <si>
    <t>Komunikasi Digital</t>
  </si>
  <si>
    <t>305D422</t>
  </si>
  <si>
    <t xml:space="preserve"> SEMESTER  6</t>
  </si>
  <si>
    <t>Seminar</t>
  </si>
  <si>
    <t xml:space="preserve"> SEMESTER  8</t>
  </si>
  <si>
    <t>Sistem Mikroprosesor</t>
  </si>
  <si>
    <t>Sistem Instrumentasi Elektronika</t>
  </si>
  <si>
    <t>336D432</t>
  </si>
  <si>
    <t>Otomasi Industri</t>
  </si>
  <si>
    <t>Mata Kuliah Pilihan Semester Ganjil</t>
  </si>
  <si>
    <t>458D432</t>
  </si>
  <si>
    <t>459D412</t>
  </si>
  <si>
    <t>460D412</t>
  </si>
  <si>
    <t>463D432</t>
  </si>
  <si>
    <t>464D422</t>
  </si>
  <si>
    <t>Keterangan:</t>
  </si>
  <si>
    <t>(*) Kecuali TE = konsentrasi TT dan TK dapat mengambil tapi</t>
  </si>
  <si>
    <t xml:space="preserve">                        tidak konsentrasi TE karena merupakan MK wajib</t>
  </si>
  <si>
    <t>(**) Kecuali TT = konsentrasi TE dan TK dapat mengambil tapi</t>
  </si>
  <si>
    <t xml:space="preserve">                        tidak konsentrasi TT karena merupakan MK wajib</t>
  </si>
  <si>
    <t>(***) Kecuali TK = konsentrasi TE dan TT dapat mengambil tapi</t>
  </si>
  <si>
    <t xml:space="preserve">                        tidak konsentrasi TK karena merupakan MK wajib</t>
  </si>
  <si>
    <t>Matakuliah Pilihan Baru:</t>
  </si>
  <si>
    <t xml:space="preserve">Otomasi Sistem Kendali </t>
  </si>
  <si>
    <t>475D432</t>
  </si>
  <si>
    <t>Analisis Numerik</t>
  </si>
  <si>
    <t xml:space="preserve">Sistem Monitoring dan Instrumentasi </t>
  </si>
  <si>
    <t>Rangkaian Elektronika Digital</t>
  </si>
  <si>
    <t>473D422</t>
  </si>
  <si>
    <t>Sistem Komunikasi Digital</t>
  </si>
  <si>
    <t>474D432</t>
  </si>
  <si>
    <t>Teknologi Mikroprosessor</t>
  </si>
  <si>
    <t>476D422</t>
  </si>
  <si>
    <t>Elektronika Frekuensi Tinggi</t>
  </si>
  <si>
    <t>Kendali Sistem Tenaga Listrik</t>
  </si>
  <si>
    <t>475D422</t>
  </si>
  <si>
    <t xml:space="preserve">Sistem Pengolahan dan Penapisan  Isyarat </t>
  </si>
  <si>
    <t>Medan Elektromagnetik Kompatibel</t>
  </si>
  <si>
    <t>471D432</t>
  </si>
  <si>
    <t>Teknologi Jaringan Komputer</t>
  </si>
  <si>
    <t>Kuliah Pilihan Semester Genap</t>
  </si>
  <si>
    <t xml:space="preserve"> Implementasi Sistem VLSI</t>
  </si>
  <si>
    <t>333D433</t>
  </si>
  <si>
    <t>303D433</t>
  </si>
  <si>
    <t xml:space="preserve"> Bahasa Indonesia</t>
  </si>
  <si>
    <t xml:space="preserve"> Dasar Tenaga Listrik</t>
  </si>
  <si>
    <t xml:space="preserve"> Rangkaian Logika</t>
  </si>
  <si>
    <t xml:space="preserve"> Pendidikan Kewarganegaraan</t>
  </si>
  <si>
    <t xml:space="preserve"> Wawasan IPTEKS</t>
  </si>
  <si>
    <t xml:space="preserve"> Matematika Dasar I</t>
  </si>
  <si>
    <t xml:space="preserve"> Fisika Dasar I</t>
  </si>
  <si>
    <t xml:space="preserve"> Dasar Komputer</t>
  </si>
  <si>
    <t xml:space="preserve"> Menggambar Teknik</t>
  </si>
  <si>
    <t xml:space="preserve"> Kimia Teknik</t>
  </si>
  <si>
    <t xml:space="preserve"> Matematika Dasar II</t>
  </si>
  <si>
    <t xml:space="preserve"> Fisika Dasar II</t>
  </si>
  <si>
    <t xml:space="preserve"> Wawasan Sosial Budaya Bahari</t>
  </si>
  <si>
    <t xml:space="preserve"> Bahasa Inggris</t>
  </si>
  <si>
    <t xml:space="preserve"> Rangkaian Listrik I</t>
  </si>
  <si>
    <t xml:space="preserve"> Prak. Dasar Tenaga Listrik</t>
  </si>
  <si>
    <t xml:space="preserve"> Dasar Telekomunikasi</t>
  </si>
  <si>
    <t xml:space="preserve"> Pemrograman Komputer (Fortran+C)</t>
  </si>
  <si>
    <t xml:space="preserve"> Fisika Teknik</t>
  </si>
  <si>
    <t xml:space="preserve"> Rangkaian Listrik II</t>
  </si>
  <si>
    <t xml:space="preserve"> Medan Elektromagnetik</t>
  </si>
  <si>
    <t xml:space="preserve"> Dasar Elektronika</t>
  </si>
  <si>
    <t xml:space="preserve"> Dasar Sistem Kendali</t>
  </si>
  <si>
    <t xml:space="preserve"> Pengukuran Listrik</t>
  </si>
  <si>
    <t xml:space="preserve"> Sistem Linier</t>
  </si>
  <si>
    <t xml:space="preserve"> Probabilitas dan Statistik</t>
  </si>
  <si>
    <t xml:space="preserve"> Prakt. Dasar Elka &amp; Pengukuran</t>
  </si>
  <si>
    <t xml:space="preserve"> Ekonomi Teknik</t>
  </si>
  <si>
    <t xml:space="preserve"> Material Elektro Teknik</t>
  </si>
  <si>
    <t xml:space="preserve"> Komunikasi Digital</t>
  </si>
  <si>
    <t xml:space="preserve"> Praktikum Teknologi Switching</t>
  </si>
  <si>
    <t xml:space="preserve"> Kinerja sistem komunikasi</t>
  </si>
  <si>
    <t xml:space="preserve"> Prakt. Antena &amp; Propagasi</t>
  </si>
  <si>
    <t>TEL, TTI dan TKKE</t>
  </si>
  <si>
    <t xml:space="preserve"> Prak. Dasar Telekomunikasi</t>
  </si>
  <si>
    <t>Teknik Telekomunikasi &amp; Informasi (TTI)</t>
  </si>
  <si>
    <t>077U003</t>
  </si>
  <si>
    <t xml:space="preserve"> Agama Islam</t>
  </si>
  <si>
    <t>072U003</t>
  </si>
  <si>
    <t xml:space="preserve"> Agama Katolik</t>
  </si>
  <si>
    <t>073U003</t>
  </si>
  <si>
    <t>074U003</t>
  </si>
  <si>
    <t xml:space="preserve"> Agama Protestan</t>
  </si>
  <si>
    <t xml:space="preserve"> Agama Hindu</t>
  </si>
  <si>
    <t>075U003</t>
  </si>
  <si>
    <t>076U003</t>
  </si>
  <si>
    <t xml:space="preserve"> Agama Budha</t>
  </si>
  <si>
    <t xml:space="preserve"> Matematika Teknik I</t>
  </si>
  <si>
    <t xml:space="preserve"> Prakt. Rangk. Listrik &amp; Rangk. Logika</t>
  </si>
  <si>
    <t xml:space="preserve"> Matematika Teknik II</t>
  </si>
  <si>
    <t xml:space="preserve"> Konversi Energi</t>
  </si>
  <si>
    <t xml:space="preserve"> Transmisi Arus Bolak Balik</t>
  </si>
  <si>
    <t xml:space="preserve"> Kompatibilitas Elektromagnetik </t>
  </si>
  <si>
    <t xml:space="preserve"> Elektronika Analog</t>
  </si>
  <si>
    <t xml:space="preserve"> Teknik Digital</t>
  </si>
  <si>
    <t xml:space="preserve"> Jaringan Telekomunikasi Telpon</t>
  </si>
  <si>
    <t xml:space="preserve"> Antena dan Propagasi</t>
  </si>
  <si>
    <t xml:space="preserve"> Sistem Mikroprosesor &amp; Antarmuka</t>
  </si>
  <si>
    <t xml:space="preserve"> Prakt. Teknologi Isolasi</t>
  </si>
  <si>
    <t xml:space="preserve"> Mesin Arus Searah</t>
  </si>
  <si>
    <t xml:space="preserve"> Pembangkit Tenaga Listrik</t>
  </si>
  <si>
    <t xml:space="preserve"> Mesin Arus Bolak Balik</t>
  </si>
  <si>
    <t xml:space="preserve"> Analisis Sistem Tenaga</t>
  </si>
  <si>
    <t xml:space="preserve"> Keandalan &amp; Stabilitas Sistem Tenaga</t>
  </si>
  <si>
    <t xml:space="preserve"> Teknologi Isolasi</t>
  </si>
  <si>
    <t xml:space="preserve"> Elektronika Digital</t>
  </si>
  <si>
    <t xml:space="preserve"> Prakt.Transformator+Mesin Arus Searah</t>
  </si>
  <si>
    <t xml:space="preserve"> Pengolahan Isyarat Digital</t>
  </si>
  <si>
    <t xml:space="preserve"> Jaringan Komputer</t>
  </si>
  <si>
    <t xml:space="preserve"> Rekayasa Trafik</t>
  </si>
  <si>
    <t xml:space="preserve"> Elektronika Telekomunikasi</t>
  </si>
  <si>
    <t xml:space="preserve"> Tapis Analog Digital</t>
  </si>
  <si>
    <t xml:space="preserve"> Komunikasi Serat Optik</t>
  </si>
  <si>
    <t xml:space="preserve"> Sentral Digital</t>
  </si>
  <si>
    <t xml:space="preserve"> Komunikasi Satelit</t>
  </si>
  <si>
    <t xml:space="preserve"> Prakt. Elektronika Telekomunikasi</t>
  </si>
  <si>
    <t xml:space="preserve"> Pengolahan Sinyal Multimedia</t>
  </si>
  <si>
    <t xml:space="preserve"> Perancangan Jaringan Teresterial</t>
  </si>
  <si>
    <t xml:space="preserve"> Komunikasi Seluler </t>
  </si>
  <si>
    <t xml:space="preserve"> Jaringan Multimedia</t>
  </si>
  <si>
    <t xml:space="preserve"> Teknologi Jaringan Akses</t>
  </si>
  <si>
    <t xml:space="preserve"> Prakt. Sistem Trans &amp; Frek Tinggi</t>
  </si>
  <si>
    <t xml:space="preserve"> Elektronika Daya</t>
  </si>
  <si>
    <t xml:space="preserve"> Teknik Kendali Sistem Tenaga Listrik</t>
  </si>
  <si>
    <t xml:space="preserve"> Teknik Tegangan Tinggi</t>
  </si>
  <si>
    <t xml:space="preserve"> Distribusi Tenaga Listrik</t>
  </si>
  <si>
    <t xml:space="preserve"> Sistem Proteksi I</t>
  </si>
  <si>
    <t xml:space="preserve"> Penggunaan Motor Listrik</t>
  </si>
  <si>
    <t xml:space="preserve"> Praktikum Elektonika.Daya</t>
  </si>
  <si>
    <t xml:space="preserve"> Prakt.(Transmisi) Distribusi Tenaga Listrik</t>
  </si>
  <si>
    <t xml:space="preserve"> Metode Numerik</t>
  </si>
  <si>
    <t xml:space="preserve"> Jaringan Komputer &amp; Scada</t>
  </si>
  <si>
    <t xml:space="preserve"> Prakt. Mesin Arus Bolak Balik</t>
  </si>
  <si>
    <t xml:space="preserve"> Metodologi Penelitian &amp; Penulisasn Ilmiah</t>
  </si>
  <si>
    <t xml:space="preserve"> Kerja Praktek I</t>
  </si>
  <si>
    <t xml:space="preserve"> Kerja Praktek II</t>
  </si>
  <si>
    <t xml:space="preserve"> Peralatan Tenaga Listrik</t>
  </si>
  <si>
    <t xml:space="preserve"> Sistem Proteksi II</t>
  </si>
  <si>
    <t xml:space="preserve"> Prakt. Sistem Proteksi</t>
  </si>
  <si>
    <t xml:space="preserve"> Prakt. Teknik TeganganTinggi</t>
  </si>
  <si>
    <t xml:space="preserve"> Mata Kuliah Pilihan</t>
  </si>
  <si>
    <t xml:space="preserve"> Prak. Pengolahan sinyal &amp; Multimedia</t>
  </si>
  <si>
    <t xml:space="preserve"> Prak. Teknologi Akses</t>
  </si>
  <si>
    <t xml:space="preserve"> Spread Spectrum </t>
  </si>
  <si>
    <t>T. Komputer, Kendali dan Elektronika (TK)</t>
  </si>
  <si>
    <t xml:space="preserve"> Instalasi Listrik</t>
  </si>
  <si>
    <t xml:space="preserve"> Praktikum Instalasi Listrik </t>
  </si>
  <si>
    <t xml:space="preserve"> Teori Informasi &amp; Pengkodean</t>
  </si>
  <si>
    <t xml:space="preserve"> Algoritma dan Struktur Data</t>
  </si>
  <si>
    <t>101D4102</t>
  </si>
  <si>
    <t>102D4102</t>
  </si>
  <si>
    <t xml:space="preserve"> Prakt. Elektronika Analog</t>
  </si>
  <si>
    <t xml:space="preserve"> Arsitektur Komputer 1</t>
  </si>
  <si>
    <t xml:space="preserve"> Arsitektur Komputer 2</t>
  </si>
  <si>
    <t xml:space="preserve"> Praktikum Elektronika Digital</t>
  </si>
  <si>
    <t xml:space="preserve"> Sistem Kendali</t>
  </si>
  <si>
    <t xml:space="preserve"> Teknologi Kendali Proses</t>
  </si>
  <si>
    <t xml:space="preserve"> Sistem Operasi Komputer</t>
  </si>
  <si>
    <t xml:space="preserve"> Teknologi Rangkaian Terintegrasi</t>
  </si>
  <si>
    <t xml:space="preserve"> Sistem Instrumentasi Elektronika</t>
  </si>
  <si>
    <t xml:space="preserve"> Sistem Kendali Digital</t>
  </si>
  <si>
    <t xml:space="preserve"> Otomasi Industri</t>
  </si>
  <si>
    <t xml:space="preserve"> Prakt. Sist. Instru. Elektronika</t>
  </si>
  <si>
    <t>Rahmat</t>
  </si>
  <si>
    <t>Gassing</t>
  </si>
  <si>
    <t>Ansar</t>
  </si>
  <si>
    <t xml:space="preserve"> Sistem Transmisi &amp; Frekuensi Tinggi</t>
  </si>
  <si>
    <t xml:space="preserve"> Kuliah Kerja Nyata</t>
  </si>
  <si>
    <t xml:space="preserve"> Seminar </t>
  </si>
  <si>
    <t xml:space="preserve"> Skripsi</t>
  </si>
  <si>
    <t xml:space="preserve"> Perancangan Sistem Digital</t>
  </si>
  <si>
    <t xml:space="preserve"> Perancangan Sistem Kendali</t>
  </si>
  <si>
    <t xml:space="preserve"> Perancangan Sistem Elektronika</t>
  </si>
  <si>
    <t>205D4102</t>
  </si>
  <si>
    <t>204D4102</t>
  </si>
  <si>
    <t>206D4102</t>
  </si>
  <si>
    <t>241D4103</t>
  </si>
  <si>
    <t>242D4103</t>
  </si>
  <si>
    <t>243D4103</t>
  </si>
  <si>
    <t>244D4103</t>
  </si>
  <si>
    <t>111D4102</t>
  </si>
  <si>
    <t>131D4102</t>
  </si>
  <si>
    <t>171D4102</t>
  </si>
  <si>
    <t>161D4102</t>
  </si>
  <si>
    <t>162D4101</t>
  </si>
  <si>
    <t>151D4101</t>
  </si>
  <si>
    <t>231D4102</t>
  </si>
  <si>
    <t>201D4103</t>
  </si>
  <si>
    <t>202D4102</t>
  </si>
  <si>
    <t>232D4102</t>
  </si>
  <si>
    <t>233D4102</t>
  </si>
  <si>
    <t>207D4101</t>
  </si>
  <si>
    <t>251D4102</t>
  </si>
  <si>
    <t>261D4102</t>
  </si>
  <si>
    <t>271D4102</t>
  </si>
  <si>
    <t>272D4102</t>
  </si>
  <si>
    <t>273D4102</t>
  </si>
  <si>
    <t>274D4102</t>
  </si>
  <si>
    <t>275D4102</t>
  </si>
  <si>
    <t>331D4102</t>
  </si>
  <si>
    <t>332D4101</t>
  </si>
  <si>
    <t>333D4102</t>
  </si>
  <si>
    <t>334D4101</t>
  </si>
  <si>
    <t>335D4101</t>
  </si>
  <si>
    <t>321D4101</t>
  </si>
  <si>
    <t>322D4101</t>
  </si>
  <si>
    <t>323D4102</t>
  </si>
  <si>
    <t>324D4102</t>
  </si>
  <si>
    <t>325D4102</t>
  </si>
  <si>
    <t>351D4102</t>
  </si>
  <si>
    <t>352D4101</t>
  </si>
  <si>
    <t>361D4101</t>
  </si>
  <si>
    <t>371D4102</t>
  </si>
  <si>
    <t>372D4102</t>
  </si>
  <si>
    <t xml:space="preserve"> Sistem Kecerdasan Buatan</t>
  </si>
  <si>
    <t>401D4101</t>
  </si>
  <si>
    <t>402D4102</t>
  </si>
  <si>
    <t>403D4101</t>
  </si>
  <si>
    <t>404D4101</t>
  </si>
  <si>
    <t>441D4101</t>
  </si>
  <si>
    <t>Bersama</t>
  </si>
  <si>
    <t xml:space="preserve"> 01 - 09</t>
  </si>
  <si>
    <t>TEL</t>
  </si>
  <si>
    <t>TTI</t>
  </si>
  <si>
    <t>TKKE</t>
  </si>
  <si>
    <t xml:space="preserve"> 11 - 19</t>
  </si>
  <si>
    <t xml:space="preserve"> 21 - 29</t>
  </si>
  <si>
    <t xml:space="preserve"> 31 - 39</t>
  </si>
  <si>
    <t xml:space="preserve"> 41 - 49</t>
  </si>
  <si>
    <t xml:space="preserve"> 51 - 59</t>
  </si>
  <si>
    <t xml:space="preserve"> 61 - 69</t>
  </si>
  <si>
    <t xml:space="preserve"> 71 - 79</t>
  </si>
  <si>
    <t>444D4104</t>
  </si>
  <si>
    <t xml:space="preserve"> Rangkaian Penguat Operasional</t>
  </si>
  <si>
    <t xml:space="preserve"> Prakt. Rangkaian Penguat Operasional</t>
  </si>
  <si>
    <t>Rekapitulasi Mata Kuliah Pilihan (untuk semua konsentrasi)</t>
  </si>
  <si>
    <t xml:space="preserve"> Aplikasi Kecerdasan Buatan (***)</t>
  </si>
  <si>
    <t>405D4101</t>
  </si>
  <si>
    <t>406D4101</t>
  </si>
  <si>
    <t>407D4101</t>
  </si>
  <si>
    <t>408D4101</t>
  </si>
  <si>
    <t>411D4101</t>
  </si>
  <si>
    <t>412D4101</t>
  </si>
  <si>
    <t>413D4101</t>
  </si>
  <si>
    <t>414D4101</t>
  </si>
  <si>
    <t>416D4101</t>
  </si>
  <si>
    <t>417D4101</t>
  </si>
  <si>
    <t>418D4101</t>
  </si>
  <si>
    <t>421D4102</t>
  </si>
  <si>
    <t>422D4102</t>
  </si>
  <si>
    <t>423D4102</t>
  </si>
  <si>
    <t>424D4102</t>
  </si>
  <si>
    <t>425D4102</t>
  </si>
  <si>
    <t>426D4102</t>
  </si>
  <si>
    <t>427D4102</t>
  </si>
  <si>
    <t>428D4102</t>
  </si>
  <si>
    <t>429D4102</t>
  </si>
  <si>
    <t>430D4102</t>
  </si>
  <si>
    <t>431D4102</t>
  </si>
  <si>
    <t>432D4102</t>
  </si>
  <si>
    <t>433D4102</t>
  </si>
  <si>
    <t>434D4102</t>
  </si>
  <si>
    <t>435D4102</t>
  </si>
  <si>
    <t>436D4102</t>
  </si>
  <si>
    <t>437D4102</t>
  </si>
  <si>
    <t>438D4102</t>
  </si>
  <si>
    <t>439D4102</t>
  </si>
  <si>
    <t xml:space="preserve"> Teknologi Komunikasi Lanjut</t>
  </si>
  <si>
    <t xml:space="preserve"> Optimisasi Jaringan Telekomunikasi</t>
  </si>
  <si>
    <t>440D4102</t>
  </si>
  <si>
    <t>446D4102</t>
  </si>
  <si>
    <t>447D4102</t>
  </si>
  <si>
    <t>448D4102</t>
  </si>
  <si>
    <t>449D4102</t>
  </si>
  <si>
    <t>450D4102</t>
  </si>
  <si>
    <t>451D4102</t>
  </si>
  <si>
    <t>452D4102</t>
  </si>
  <si>
    <t>453D4102</t>
  </si>
  <si>
    <t>454D4102</t>
  </si>
  <si>
    <t>455D4102</t>
  </si>
  <si>
    <t>456D4102</t>
  </si>
  <si>
    <t>457D4102</t>
  </si>
  <si>
    <t>458D4102</t>
  </si>
  <si>
    <t>459D4102</t>
  </si>
  <si>
    <t>460D4102</t>
  </si>
  <si>
    <t>461D4102</t>
  </si>
  <si>
    <t>499D4101</t>
  </si>
  <si>
    <t xml:space="preserve"> Praktikum Mikroprosesor &amp; Antarmuka</t>
  </si>
  <si>
    <t xml:space="preserve"> Prakt. Pengolahan Isyarat Digital</t>
  </si>
  <si>
    <t>herman</t>
  </si>
  <si>
    <t>indra/mukhtar</t>
  </si>
  <si>
    <t>zahir</t>
  </si>
  <si>
    <t>yustinus</t>
  </si>
  <si>
    <t>salama</t>
  </si>
  <si>
    <t>zaenab</t>
  </si>
  <si>
    <t>sri</t>
  </si>
  <si>
    <t>tahir/andani</t>
  </si>
  <si>
    <t>Nien</t>
  </si>
  <si>
    <t>Elyas</t>
  </si>
  <si>
    <t>Nadja</t>
  </si>
  <si>
    <t>andani</t>
  </si>
  <si>
    <t>mukhtar</t>
  </si>
  <si>
    <t>ansar</t>
  </si>
  <si>
    <t>rahmat</t>
  </si>
  <si>
    <t>taju/indra</t>
  </si>
  <si>
    <t>tola</t>
  </si>
  <si>
    <t>elyas, taju</t>
  </si>
  <si>
    <t>subaer</t>
  </si>
  <si>
    <t>rhiza</t>
  </si>
  <si>
    <t>nadja</t>
  </si>
  <si>
    <t>bahar</t>
  </si>
  <si>
    <t>andani/elyas</t>
  </si>
  <si>
    <t>merna</t>
  </si>
  <si>
    <t>indra/taju</t>
  </si>
  <si>
    <t>taju</t>
  </si>
  <si>
    <t>frans</t>
  </si>
  <si>
    <t>gassing</t>
  </si>
  <si>
    <t>syafruddin/zul</t>
  </si>
  <si>
    <t>tahir</t>
  </si>
  <si>
    <t>elyas</t>
  </si>
  <si>
    <t>ancha</t>
  </si>
  <si>
    <t>Ejah</t>
  </si>
  <si>
    <t>indra</t>
  </si>
  <si>
    <t>syaf</t>
  </si>
  <si>
    <t>nien</t>
  </si>
  <si>
    <t>merna/novy</t>
  </si>
  <si>
    <t>zul</t>
  </si>
  <si>
    <t>andani/merna</t>
  </si>
  <si>
    <t>indar</t>
  </si>
  <si>
    <t>sonny</t>
  </si>
  <si>
    <t>bayu</t>
  </si>
  <si>
    <t>andreas</t>
  </si>
  <si>
    <t>eja</t>
  </si>
  <si>
    <t>cris</t>
  </si>
  <si>
    <t>tim</t>
  </si>
  <si>
    <t>zahir/andreas vogel</t>
  </si>
  <si>
    <t>SOP</t>
  </si>
  <si>
    <t>KP</t>
  </si>
  <si>
    <t>Praktikum Umum</t>
  </si>
  <si>
    <t>Per lab</t>
  </si>
  <si>
    <t>Per konsentrasi</t>
  </si>
  <si>
    <t>sdh ada</t>
  </si>
  <si>
    <t xml:space="preserve"> sdh ada</t>
  </si>
  <si>
    <t>Manual</t>
  </si>
  <si>
    <t>Prosedur</t>
  </si>
  <si>
    <t>Tola</t>
  </si>
  <si>
    <t>Indra</t>
  </si>
  <si>
    <t>Taju</t>
  </si>
  <si>
    <t xml:space="preserve"> Manajemen Energi</t>
  </si>
  <si>
    <t xml:space="preserve"> Taju</t>
  </si>
  <si>
    <t>bayu/merna</t>
  </si>
  <si>
    <t>bayu/novy</t>
  </si>
  <si>
    <t>adi</t>
  </si>
  <si>
    <t>elly</t>
  </si>
  <si>
    <t>tahir ali</t>
  </si>
  <si>
    <t>novy</t>
  </si>
  <si>
    <t>andeas</t>
  </si>
  <si>
    <t xml:space="preserve"> Iluminasi</t>
  </si>
  <si>
    <t xml:space="preserve"> Pemrograman Komputer Lanjut</t>
  </si>
  <si>
    <t xml:space="preserve"> Qualitas Sistem Tenaga </t>
  </si>
  <si>
    <t xml:space="preserve"> Rekayasa Nuklir</t>
  </si>
  <si>
    <t xml:space="preserve"> Kewira-usahaan</t>
  </si>
  <si>
    <t xml:space="preserve"> Transmisi Arus Searah</t>
  </si>
  <si>
    <t>Ancha/zahir</t>
  </si>
  <si>
    <t>Ancha</t>
  </si>
  <si>
    <t xml:space="preserve"> Sistem Scada</t>
  </si>
  <si>
    <t xml:space="preserve"> Zahir</t>
  </si>
  <si>
    <t xml:space="preserve"> Gardu Induk &amp; Pembumian</t>
  </si>
  <si>
    <t xml:space="preserve"> Kendali Sistem Tenaga Listrik (*)</t>
  </si>
  <si>
    <t xml:space="preserve"> Medan Elektromagnetik Kompatibel(*)</t>
  </si>
  <si>
    <t xml:space="preserve"> Topik Khusus Wireless</t>
  </si>
  <si>
    <t xml:space="preserve"> Topik Khusus Pengolahan Sinyal </t>
  </si>
  <si>
    <t xml:space="preserve"> Topik Khusus Antena</t>
  </si>
  <si>
    <t xml:space="preserve"> Topik Khusus Jar. Telekomunikasi</t>
  </si>
  <si>
    <t xml:space="preserve"> Jaringan Komunikasi Serat Optik</t>
  </si>
  <si>
    <t xml:space="preserve"> Manajemen dan Regulasi Telkom </t>
  </si>
  <si>
    <t xml:space="preserve"> Perangkat Lunak Telekomunikasi</t>
  </si>
  <si>
    <t xml:space="preserve"> Komunikasi Seluler Lanjut </t>
  </si>
  <si>
    <t xml:space="preserve"> Topik Khusus Teknik Komputer</t>
  </si>
  <si>
    <t xml:space="preserve"> Pemrograman Berorientasi Obyek</t>
  </si>
  <si>
    <t xml:space="preserve"> Pengolahan Citra</t>
  </si>
  <si>
    <t xml:space="preserve"> Topik Khusus Teknik Kendali</t>
  </si>
  <si>
    <t xml:space="preserve"> Pemodelan dan Simulasi Numerik</t>
  </si>
  <si>
    <t xml:space="preserve"> Sistem Kendali Stokhastik</t>
  </si>
  <si>
    <t xml:space="preserve"> Sistem Kendali Optimal</t>
  </si>
  <si>
    <t xml:space="preserve"> Otomasi Sistem Kendali (***)</t>
  </si>
  <si>
    <t xml:space="preserve"> Topik Khusus Teknik Elektronika</t>
  </si>
  <si>
    <t xml:space="preserve"> Perancangan Sistem VLSI</t>
  </si>
  <si>
    <t xml:space="preserve"> Sistem Monitoring dan Instrumen (***)</t>
  </si>
  <si>
    <t xml:space="preserve"> Rangkaian Elektronika Digital (*)(***)</t>
  </si>
  <si>
    <t xml:space="preserve"> Ekstra Ko-Kurikuler</t>
  </si>
  <si>
    <t xml:space="preserve"> Analisis Transien Mesin Listrik</t>
  </si>
  <si>
    <t xml:space="preserve"> Opto Elektronika</t>
  </si>
  <si>
    <t xml:space="preserve"> Penggunaan Komp dalam Sistem Tenaga</t>
  </si>
  <si>
    <t xml:space="preserve"> Operasi Sistem Tenaga</t>
  </si>
  <si>
    <t xml:space="preserve"> Pemetaan Jaringan</t>
  </si>
  <si>
    <t xml:space="preserve"> Sumber Energi NonKonvensional</t>
  </si>
  <si>
    <t xml:space="preserve"> Pengambilan Keputusan &amp; Pemasaran</t>
  </si>
  <si>
    <t xml:space="preserve"> Manajemen Teknik </t>
  </si>
  <si>
    <t xml:space="preserve"> Analisis Numerik (*)</t>
  </si>
  <si>
    <t xml:space="preserve"> Ilmu Lingkungan</t>
  </si>
  <si>
    <t xml:space="preserve"> Topik Khusus Jaringan Telekomunikasi</t>
  </si>
  <si>
    <t xml:space="preserve"> Radar dan Navigasi</t>
  </si>
  <si>
    <t xml:space="preserve"> Sistem Komunikasi Digital (**)</t>
  </si>
  <si>
    <t xml:space="preserve"> Pemodelan &amp; Simulasi Telekomunikasi</t>
  </si>
  <si>
    <t xml:space="preserve"> Sistem Pengo dan Penapisan  Isyarat (**)</t>
  </si>
  <si>
    <t xml:space="preserve"> Teknologi Jaringan Komputer (**) (***)</t>
  </si>
  <si>
    <t xml:space="preserve"> Sistem Multi Media</t>
  </si>
  <si>
    <t xml:space="preserve"> Aritmatika Komputer</t>
  </si>
  <si>
    <t xml:space="preserve"> Robotika Industri</t>
  </si>
  <si>
    <t xml:space="preserve"> Pemodelan dan Simulasi Analog </t>
  </si>
  <si>
    <t xml:space="preserve"> Sistem Kendali Cerdas</t>
  </si>
  <si>
    <t xml:space="preserve"> Elektronika Biomedik</t>
  </si>
  <si>
    <t xml:space="preserve"> Elektronika Industri</t>
  </si>
  <si>
    <t xml:space="preserve"> Divais Mikroelektronika</t>
  </si>
  <si>
    <t>466D4102</t>
  </si>
  <si>
    <t>467D4102</t>
  </si>
  <si>
    <t>468D4102</t>
  </si>
  <si>
    <t>469D4102</t>
  </si>
  <si>
    <t>470D4102</t>
  </si>
  <si>
    <t>471D4102</t>
  </si>
  <si>
    <t>472D4102</t>
  </si>
  <si>
    <t>473D4102</t>
  </si>
  <si>
    <t>474D4102</t>
  </si>
  <si>
    <t>475D4102</t>
  </si>
  <si>
    <t>476D4102</t>
  </si>
  <si>
    <t>477D4102</t>
  </si>
  <si>
    <t>478D4102</t>
  </si>
  <si>
    <t>479D4102</t>
  </si>
  <si>
    <t>480D4102</t>
  </si>
  <si>
    <t>482D4102</t>
  </si>
  <si>
    <t>481D4102</t>
  </si>
  <si>
    <t>483D4102</t>
  </si>
  <si>
    <t>484D4102</t>
  </si>
  <si>
    <t>485D4102</t>
  </si>
  <si>
    <t>486D4102</t>
  </si>
  <si>
    <t>487D4102</t>
  </si>
  <si>
    <t>488D4102</t>
  </si>
  <si>
    <t>489D4102</t>
  </si>
  <si>
    <t>490D4102</t>
  </si>
  <si>
    <t xml:space="preserve"> Teknologi Transformer    </t>
  </si>
  <si>
    <t>203D4103</t>
  </si>
  <si>
    <t>141D4103</t>
  </si>
  <si>
    <t>242D4102</t>
  </si>
  <si>
    <t>243D4102</t>
  </si>
  <si>
    <t>244D4101</t>
  </si>
  <si>
    <t>252D4102</t>
  </si>
  <si>
    <t>253D4102</t>
  </si>
  <si>
    <t>254D4102</t>
  </si>
  <si>
    <t>255D4102</t>
  </si>
  <si>
    <t>256D4101</t>
  </si>
  <si>
    <t>311D4102</t>
  </si>
  <si>
    <t>312D4102</t>
  </si>
  <si>
    <t>313D4102</t>
  </si>
  <si>
    <t>314D4102</t>
  </si>
  <si>
    <t>315D4102</t>
  </si>
  <si>
    <t>316D4102</t>
  </si>
  <si>
    <t>317D4101</t>
  </si>
  <si>
    <t>318D4101</t>
  </si>
  <si>
    <t>353D4102</t>
  </si>
  <si>
    <t>354D4102</t>
  </si>
  <si>
    <t>355D4102</t>
  </si>
  <si>
    <t>356D4102</t>
  </si>
  <si>
    <t>357D4102</t>
  </si>
  <si>
    <t>359D4101</t>
  </si>
  <si>
    <t>360D4101</t>
  </si>
  <si>
    <t>405D4102</t>
  </si>
  <si>
    <t>406D4102</t>
  </si>
  <si>
    <t>Awal</t>
  </si>
  <si>
    <t>akhir</t>
  </si>
  <si>
    <t>261D4101</t>
  </si>
  <si>
    <t>262D4102</t>
  </si>
  <si>
    <t>263D4102</t>
  </si>
  <si>
    <t>276D4102</t>
  </si>
  <si>
    <t>328D4101</t>
  </si>
  <si>
    <t>329D4101</t>
  </si>
  <si>
    <t>370D4101</t>
  </si>
  <si>
    <t>373D4102</t>
  </si>
  <si>
    <t>375D4102</t>
  </si>
  <si>
    <t>358D4102</t>
  </si>
  <si>
    <t>376D4102</t>
  </si>
  <si>
    <t>378D4102</t>
  </si>
  <si>
    <t>423D4101</t>
  </si>
  <si>
    <t>424D4101</t>
  </si>
  <si>
    <t>273D4101</t>
  </si>
  <si>
    <t>335D4102</t>
  </si>
  <si>
    <t>321D4102</t>
  </si>
  <si>
    <t>322D4102</t>
  </si>
  <si>
    <t>327D4102</t>
  </si>
  <si>
    <t>361D4102</t>
  </si>
  <si>
    <t>362D4102</t>
  </si>
  <si>
    <t>363D4102</t>
  </si>
  <si>
    <t>364D4102</t>
  </si>
  <si>
    <t>365D4102</t>
  </si>
  <si>
    <t>366D4102</t>
  </si>
  <si>
    <t>367D4102</t>
  </si>
  <si>
    <t>368D4102</t>
  </si>
  <si>
    <t>336D4102</t>
  </si>
  <si>
    <t>337D4102</t>
  </si>
  <si>
    <t>338D4102</t>
  </si>
  <si>
    <t>326D4101</t>
  </si>
  <si>
    <t>374D4103</t>
  </si>
  <si>
    <t>377D4103</t>
  </si>
  <si>
    <t>379D4101</t>
  </si>
  <si>
    <t>T. Komputer, Kendali dan Elektronika (TKKE)</t>
  </si>
  <si>
    <t>NAMA MATA KULIAH</t>
  </si>
  <si>
    <t xml:space="preserve">DOSEN YG MSK KAN </t>
  </si>
  <si>
    <t>KETERANGAN</t>
  </si>
  <si>
    <t>HERMAN ROMBE</t>
  </si>
  <si>
    <t>tdk ada yg baru kecuali nama pengasuh</t>
  </si>
  <si>
    <t>SEMESTER I</t>
  </si>
  <si>
    <t>SEMESTER II</t>
  </si>
  <si>
    <t>SEMESTER III</t>
  </si>
  <si>
    <t>u</t>
  </si>
  <si>
    <t>p</t>
  </si>
  <si>
    <t xml:space="preserve"> Aplikasi Penguat Operasional (***)</t>
  </si>
  <si>
    <t>l</t>
  </si>
  <si>
    <t>kurang daftar pustakanya</t>
  </si>
  <si>
    <t>TEL SEM IV</t>
  </si>
  <si>
    <t>TTI SEM IV</t>
  </si>
  <si>
    <t>TKKE SEM IV</t>
  </si>
  <si>
    <t>TEL SEM V</t>
  </si>
  <si>
    <t>TTI SEM V</t>
  </si>
  <si>
    <t>TKKE SEM V</t>
  </si>
  <si>
    <t>TEL SEM VI</t>
  </si>
  <si>
    <t>TTI SEM VI</t>
  </si>
  <si>
    <t>TKKE SEM VI</t>
  </si>
  <si>
    <t xml:space="preserve"> TAHIR</t>
  </si>
  <si>
    <t>TAHIR</t>
  </si>
  <si>
    <t xml:space="preserve">dosen pengampu, kode dosen &amp; prasyaratblm  ada, </t>
  </si>
  <si>
    <t>369D4101</t>
  </si>
  <si>
    <t>4xxD41x2</t>
  </si>
  <si>
    <t>4xxD4102</t>
  </si>
  <si>
    <t xml:space="preserve"> Komunikasi Data </t>
  </si>
  <si>
    <t xml:space="preserve"> ANSAR</t>
  </si>
  <si>
    <t>ANSAR</t>
  </si>
  <si>
    <t>ANSAR BHS C</t>
  </si>
  <si>
    <t xml:space="preserve"> bahar</t>
  </si>
  <si>
    <t>ANSAR, bahar</t>
  </si>
  <si>
    <t xml:space="preserve"> Bayu</t>
  </si>
  <si>
    <t xml:space="preserve"> bayu</t>
  </si>
  <si>
    <t xml:space="preserve"> EJA, RHIZA</t>
  </si>
  <si>
    <t>EJA. RHIZA</t>
  </si>
  <si>
    <t>EJA, RHIZA</t>
  </si>
  <si>
    <t xml:space="preserve"> tahir</t>
  </si>
  <si>
    <t xml:space="preserve"> ANCHA, ZNB</t>
  </si>
  <si>
    <t>ZAENAB</t>
  </si>
  <si>
    <t xml:space="preserve"> ZAENAB</t>
  </si>
  <si>
    <t>NADJA, ZNB, TAJU</t>
  </si>
  <si>
    <t>GASSING</t>
  </si>
  <si>
    <t>ADI</t>
  </si>
  <si>
    <t>TOLA</t>
  </si>
  <si>
    <t>T.Telekomunikasi &amp; Informasi (TTI)</t>
  </si>
  <si>
    <t xml:space="preserve">T. Komputer, Kendali dan Elektronika </t>
  </si>
  <si>
    <t>KURIKULUM   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</si>
</sst>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2"/>
      <name val="Tahoma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rgb="FFFF0000"/>
      <name val="Arial"/>
      <family val="2"/>
    </font>
    <font>
      <sz val="26"/>
      <color theme="1"/>
      <name val="Arial"/>
      <family val="2"/>
    </font>
    <font>
      <b/>
      <sz val="18"/>
      <name val="Arial"/>
      <family val="2"/>
    </font>
    <font>
      <sz val="11"/>
      <name val="Tahoma"/>
      <family val="2"/>
    </font>
    <font>
      <i/>
      <sz val="11"/>
      <name val="Arial"/>
      <family val="2"/>
    </font>
    <font>
      <sz val="11"/>
      <color rgb="FF0070C0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sz val="26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sz val="9"/>
      <color theme="1"/>
      <name val="Calibri"/>
      <family val="2"/>
      <scheme val="minor"/>
    </font>
    <font>
      <sz val="9"/>
      <name val="Tahoma"/>
      <family val="2"/>
    </font>
    <font>
      <sz val="9"/>
      <color rgb="FF0070C0"/>
      <name val="Arial"/>
      <family val="2"/>
    </font>
    <font>
      <i/>
      <sz val="9"/>
      <name val="Arial"/>
      <family val="2"/>
    </font>
    <font>
      <sz val="11"/>
      <color theme="1"/>
      <name val="Tahoma"/>
      <family val="2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9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</fills>
  <borders count="5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0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vertical="center"/>
    </xf>
    <xf numFmtId="0" fontId="1" fillId="0" borderId="24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6" fillId="0" borderId="23" xfId="0" applyFont="1" applyFill="1" applyBorder="1" applyAlignment="1">
      <alignment vertical="center"/>
    </xf>
    <xf numFmtId="0" fontId="6" fillId="0" borderId="24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vertical="center"/>
    </xf>
    <xf numFmtId="0" fontId="6" fillId="0" borderId="15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vertical="center"/>
    </xf>
    <xf numFmtId="0" fontId="4" fillId="0" borderId="38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left" vertical="center"/>
    </xf>
    <xf numFmtId="0" fontId="5" fillId="0" borderId="39" xfId="0" applyFont="1" applyFill="1" applyBorder="1" applyAlignment="1">
      <alignment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8" fillId="0" borderId="0" xfId="0" applyFont="1" applyFill="1"/>
    <xf numFmtId="0" fontId="8" fillId="0" borderId="0" xfId="0" applyFont="1" applyFill="1" applyBorder="1"/>
    <xf numFmtId="0" fontId="4" fillId="0" borderId="0" xfId="0" applyFont="1" applyFill="1"/>
    <xf numFmtId="0" fontId="6" fillId="0" borderId="19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vertical="center"/>
    </xf>
    <xf numFmtId="0" fontId="6" fillId="0" borderId="39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/>
    <xf numFmtId="0" fontId="3" fillId="0" borderId="11" xfId="0" applyFont="1" applyFill="1" applyBorder="1" applyAlignment="1">
      <alignment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42" xfId="0" applyFont="1" applyFill="1" applyBorder="1" applyAlignment="1">
      <alignment vertical="center"/>
    </xf>
    <xf numFmtId="0" fontId="1" fillId="0" borderId="43" xfId="0" applyFont="1" applyFill="1" applyBorder="1" applyAlignment="1">
      <alignment vertical="center"/>
    </xf>
    <xf numFmtId="0" fontId="9" fillId="3" borderId="8" xfId="0" applyFont="1" applyFill="1" applyBorder="1"/>
    <xf numFmtId="0" fontId="3" fillId="3" borderId="8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1" fillId="0" borderId="29" xfId="0" applyFont="1" applyFill="1" applyBorder="1" applyAlignment="1">
      <alignment horizontal="center" vertical="center"/>
    </xf>
    <xf numFmtId="0" fontId="10" fillId="0" borderId="0" xfId="0" applyFont="1"/>
    <xf numFmtId="0" fontId="7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/>
    </xf>
    <xf numFmtId="0" fontId="7" fillId="0" borderId="16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left" vertical="center"/>
    </xf>
    <xf numFmtId="0" fontId="9" fillId="3" borderId="0" xfId="0" applyFont="1" applyFill="1"/>
    <xf numFmtId="0" fontId="1" fillId="3" borderId="11" xfId="0" applyFont="1" applyFill="1" applyBorder="1" applyAlignment="1">
      <alignment vertical="center"/>
    </xf>
    <xf numFmtId="0" fontId="9" fillId="0" borderId="11" xfId="0" applyFont="1" applyFill="1" applyBorder="1" applyAlignment="1">
      <alignment vertical="center"/>
    </xf>
    <xf numFmtId="0" fontId="3" fillId="0" borderId="12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2" fillId="0" borderId="11" xfId="0" applyFont="1" applyFill="1" applyBorder="1" applyAlignment="1">
      <alignment vertical="center"/>
    </xf>
    <xf numFmtId="0" fontId="3" fillId="0" borderId="0" xfId="0" applyFont="1" applyFill="1" applyAlignment="1">
      <alignment horizontal="center"/>
    </xf>
    <xf numFmtId="0" fontId="3" fillId="0" borderId="0" xfId="0" applyFont="1"/>
    <xf numFmtId="0" fontId="1" fillId="3" borderId="8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0" fillId="0" borderId="0" xfId="0" applyFont="1"/>
    <xf numFmtId="0" fontId="1" fillId="0" borderId="8" xfId="0" applyFont="1" applyFill="1" applyBorder="1" applyAlignment="1">
      <alignment horizontal="left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left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23" xfId="0" applyFont="1" applyFill="1" applyBorder="1" applyAlignment="1">
      <alignment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vertical="center"/>
    </xf>
    <xf numFmtId="0" fontId="12" fillId="0" borderId="37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vertical="center"/>
    </xf>
    <xf numFmtId="0" fontId="12" fillId="0" borderId="29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0" fillId="0" borderId="0" xfId="0" applyFont="1" applyFill="1"/>
    <xf numFmtId="0" fontId="1" fillId="0" borderId="13" xfId="0" applyFont="1" applyFill="1" applyBorder="1" applyAlignment="1">
      <alignment vertical="center"/>
    </xf>
    <xf numFmtId="0" fontId="1" fillId="0" borderId="3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1" fillId="0" borderId="44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vertical="center"/>
    </xf>
    <xf numFmtId="0" fontId="1" fillId="0" borderId="27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vertical="center"/>
    </xf>
    <xf numFmtId="0" fontId="12" fillId="0" borderId="14" xfId="0" applyFont="1" applyFill="1" applyBorder="1" applyAlignment="1">
      <alignment vertical="center"/>
    </xf>
    <xf numFmtId="0" fontId="1" fillId="3" borderId="14" xfId="0" applyFont="1" applyFill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left" vertical="center"/>
    </xf>
    <xf numFmtId="0" fontId="14" fillId="0" borderId="11" xfId="0" applyFont="1" applyFill="1" applyBorder="1" applyAlignment="1">
      <alignment vertical="center"/>
    </xf>
    <xf numFmtId="0" fontId="9" fillId="3" borderId="11" xfId="0" applyFont="1" applyFill="1" applyBorder="1"/>
    <xf numFmtId="0" fontId="9" fillId="0" borderId="14" xfId="0" applyFont="1" applyFill="1" applyBorder="1" applyAlignment="1">
      <alignment vertical="center"/>
    </xf>
    <xf numFmtId="0" fontId="9" fillId="0" borderId="21" xfId="0" applyFont="1" applyFill="1" applyBorder="1" applyAlignment="1">
      <alignment vertical="center"/>
    </xf>
    <xf numFmtId="0" fontId="9" fillId="0" borderId="8" xfId="0" applyFont="1" applyFill="1" applyBorder="1" applyAlignment="1">
      <alignment vertical="center"/>
    </xf>
    <xf numFmtId="0" fontId="9" fillId="0" borderId="11" xfId="0" applyFont="1" applyFill="1" applyBorder="1"/>
    <xf numFmtId="0" fontId="1" fillId="0" borderId="27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center" vertical="center"/>
    </xf>
    <xf numFmtId="0" fontId="7" fillId="0" borderId="0" xfId="0" applyFont="1" applyFill="1"/>
    <xf numFmtId="0" fontId="11" fillId="0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5" fillId="0" borderId="0" xfId="0" applyFont="1"/>
    <xf numFmtId="0" fontId="5" fillId="0" borderId="45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horizontal="center" vertical="center"/>
    </xf>
    <xf numFmtId="0" fontId="5" fillId="0" borderId="52" xfId="0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center" vertical="center"/>
    </xf>
    <xf numFmtId="0" fontId="0" fillId="0" borderId="41" xfId="0" applyBorder="1"/>
    <xf numFmtId="0" fontId="1" fillId="0" borderId="19" xfId="0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horizontal="center" vertical="center"/>
    </xf>
    <xf numFmtId="0" fontId="6" fillId="0" borderId="55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1" fillId="0" borderId="5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vertical="center"/>
    </xf>
    <xf numFmtId="0" fontId="1" fillId="0" borderId="57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54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0" fontId="9" fillId="3" borderId="33" xfId="0" applyFont="1" applyFill="1" applyBorder="1"/>
    <xf numFmtId="0" fontId="3" fillId="0" borderId="58" xfId="0" applyFont="1" applyFill="1" applyBorder="1" applyAlignment="1">
      <alignment horizontal="center"/>
    </xf>
    <xf numFmtId="0" fontId="1" fillId="0" borderId="33" xfId="0" applyFont="1" applyFill="1" applyBorder="1" applyAlignment="1">
      <alignment horizontal="center" vertical="center"/>
    </xf>
    <xf numFmtId="0" fontId="1" fillId="0" borderId="50" xfId="0" applyFont="1" applyFill="1" applyBorder="1" applyAlignment="1">
      <alignment vertical="center"/>
    </xf>
    <xf numFmtId="0" fontId="12" fillId="0" borderId="18" xfId="0" applyFont="1" applyFill="1" applyBorder="1" applyAlignment="1">
      <alignment horizontal="center" vertical="center"/>
    </xf>
    <xf numFmtId="0" fontId="9" fillId="0" borderId="14" xfId="0" applyFont="1" applyFill="1" applyBorder="1"/>
    <xf numFmtId="0" fontId="12" fillId="0" borderId="14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16" fillId="0" borderId="0" xfId="0" applyFont="1"/>
    <xf numFmtId="0" fontId="18" fillId="0" borderId="1" xfId="0" applyFont="1" applyFill="1" applyBorder="1" applyAlignment="1">
      <alignment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9" fillId="0" borderId="0" xfId="0" applyFont="1"/>
    <xf numFmtId="0" fontId="18" fillId="0" borderId="3" xfId="0" applyFont="1" applyFill="1" applyBorder="1" applyAlignment="1">
      <alignment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right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32" xfId="0" applyFont="1" applyFill="1" applyBorder="1" applyAlignment="1">
      <alignment horizontal="center" vertical="center"/>
    </xf>
    <xf numFmtId="0" fontId="19" fillId="0" borderId="33" xfId="0" applyFont="1" applyFill="1" applyBorder="1" applyAlignment="1">
      <alignment vertical="center"/>
    </xf>
    <xf numFmtId="0" fontId="19" fillId="0" borderId="57" xfId="0" applyFont="1" applyFill="1" applyBorder="1" applyAlignment="1">
      <alignment horizontal="center" vertical="center"/>
    </xf>
    <xf numFmtId="0" fontId="19" fillId="0" borderId="34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vertical="center"/>
    </xf>
    <xf numFmtId="0" fontId="19" fillId="0" borderId="17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vertical="center"/>
    </xf>
    <xf numFmtId="0" fontId="19" fillId="0" borderId="11" xfId="0" applyFont="1" applyFill="1" applyBorder="1" applyAlignment="1">
      <alignment horizontal="left" vertical="center"/>
    </xf>
    <xf numFmtId="0" fontId="19" fillId="0" borderId="13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left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36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19" fillId="0" borderId="42" xfId="0" applyFont="1" applyFill="1" applyBorder="1" applyAlignment="1">
      <alignment vertical="center"/>
    </xf>
    <xf numFmtId="0" fontId="19" fillId="0" borderId="43" xfId="0" applyFont="1" applyFill="1" applyBorder="1" applyAlignment="1">
      <alignment vertical="center"/>
    </xf>
    <xf numFmtId="0" fontId="19" fillId="0" borderId="18" xfId="0" applyFont="1" applyFill="1" applyBorder="1" applyAlignment="1">
      <alignment horizontal="center" vertical="center"/>
    </xf>
    <xf numFmtId="0" fontId="20" fillId="0" borderId="0" xfId="0" applyFont="1"/>
    <xf numFmtId="0" fontId="22" fillId="0" borderId="0" xfId="0" applyFont="1"/>
    <xf numFmtId="0" fontId="19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19" fillId="0" borderId="54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vertical="center"/>
    </xf>
    <xf numFmtId="0" fontId="18" fillId="0" borderId="16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vertical="center"/>
    </xf>
    <xf numFmtId="0" fontId="19" fillId="3" borderId="8" xfId="0" applyFont="1" applyFill="1" applyBorder="1" applyAlignment="1">
      <alignment horizontal="left" vertical="center"/>
    </xf>
    <xf numFmtId="0" fontId="19" fillId="3" borderId="8" xfId="0" applyFont="1" applyFill="1" applyBorder="1" applyAlignment="1">
      <alignment horizontal="center" vertical="center"/>
    </xf>
    <xf numFmtId="0" fontId="19" fillId="3" borderId="9" xfId="0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left" vertical="center"/>
    </xf>
    <xf numFmtId="0" fontId="19" fillId="3" borderId="11" xfId="0" applyFont="1" applyFill="1" applyBorder="1" applyAlignment="1">
      <alignment horizontal="center" vertical="center"/>
    </xf>
    <xf numFmtId="0" fontId="19" fillId="3" borderId="12" xfId="0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vertical="center"/>
    </xf>
    <xf numFmtId="0" fontId="19" fillId="3" borderId="1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left" vertical="center"/>
    </xf>
    <xf numFmtId="0" fontId="24" fillId="0" borderId="11" xfId="0" applyFont="1" applyFill="1" applyBorder="1" applyAlignment="1">
      <alignment vertical="center"/>
    </xf>
    <xf numFmtId="0" fontId="23" fillId="0" borderId="11" xfId="0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vertical="center"/>
    </xf>
    <xf numFmtId="0" fontId="23" fillId="0" borderId="20" xfId="0" applyFont="1" applyFill="1" applyBorder="1" applyAlignment="1">
      <alignment horizontal="center" vertical="center"/>
    </xf>
    <xf numFmtId="0" fontId="19" fillId="0" borderId="29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vertical="center"/>
    </xf>
    <xf numFmtId="0" fontId="19" fillId="3" borderId="14" xfId="0" applyFont="1" applyFill="1" applyBorder="1" applyAlignment="1">
      <alignment vertical="center"/>
    </xf>
    <xf numFmtId="0" fontId="23" fillId="0" borderId="14" xfId="0" applyFont="1" applyFill="1" applyBorder="1" applyAlignment="1">
      <alignment vertical="center"/>
    </xf>
    <xf numFmtId="0" fontId="23" fillId="0" borderId="18" xfId="0" applyFont="1" applyFill="1" applyBorder="1" applyAlignment="1">
      <alignment horizontal="center" vertical="center"/>
    </xf>
    <xf numFmtId="0" fontId="21" fillId="0" borderId="14" xfId="0" applyFont="1" applyFill="1" applyBorder="1"/>
    <xf numFmtId="0" fontId="23" fillId="0" borderId="14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/>
    </xf>
    <xf numFmtId="0" fontId="21" fillId="3" borderId="8" xfId="0" applyFont="1" applyFill="1" applyBorder="1"/>
    <xf numFmtId="0" fontId="20" fillId="3" borderId="8" xfId="0" applyFont="1" applyFill="1" applyBorder="1" applyAlignment="1">
      <alignment horizontal="center"/>
    </xf>
    <xf numFmtId="0" fontId="20" fillId="3" borderId="0" xfId="0" applyFont="1" applyFill="1" applyAlignment="1">
      <alignment horizontal="center"/>
    </xf>
    <xf numFmtId="0" fontId="21" fillId="3" borderId="33" xfId="0" applyFont="1" applyFill="1" applyBorder="1"/>
    <xf numFmtId="0" fontId="20" fillId="0" borderId="58" xfId="0" applyFont="1" applyFill="1" applyBorder="1" applyAlignment="1">
      <alignment horizontal="center"/>
    </xf>
    <xf numFmtId="0" fontId="21" fillId="3" borderId="11" xfId="0" applyFont="1" applyFill="1" applyBorder="1"/>
    <xf numFmtId="0" fontId="19" fillId="3" borderId="21" xfId="0" applyFont="1" applyFill="1" applyBorder="1" applyAlignment="1">
      <alignment vertical="center"/>
    </xf>
    <xf numFmtId="0" fontId="21" fillId="0" borderId="11" xfId="0" applyFont="1" applyFill="1" applyBorder="1" applyAlignment="1">
      <alignment vertical="center"/>
    </xf>
    <xf numFmtId="0" fontId="21" fillId="0" borderId="21" xfId="0" applyFont="1" applyFill="1" applyBorder="1" applyAlignment="1">
      <alignment vertical="center"/>
    </xf>
    <xf numFmtId="0" fontId="21" fillId="0" borderId="14" xfId="0" applyFont="1" applyFill="1" applyBorder="1" applyAlignment="1">
      <alignment vertical="center"/>
    </xf>
    <xf numFmtId="0" fontId="21" fillId="0" borderId="27" xfId="0" applyFont="1" applyFill="1" applyBorder="1" applyAlignment="1">
      <alignment vertical="center"/>
    </xf>
    <xf numFmtId="0" fontId="19" fillId="0" borderId="27" xfId="0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33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/>
    </xf>
    <xf numFmtId="0" fontId="19" fillId="0" borderId="50" xfId="0" applyFont="1" applyFill="1" applyBorder="1" applyAlignment="1">
      <alignment vertical="center"/>
    </xf>
    <xf numFmtId="0" fontId="21" fillId="3" borderId="0" xfId="0" applyFont="1" applyFill="1"/>
    <xf numFmtId="0" fontId="20" fillId="0" borderId="0" xfId="0" applyFont="1" applyAlignment="1">
      <alignment horizontal="center"/>
    </xf>
    <xf numFmtId="0" fontId="23" fillId="0" borderId="9" xfId="0" applyFont="1" applyFill="1" applyBorder="1" applyAlignment="1">
      <alignment horizontal="center" vertical="center"/>
    </xf>
    <xf numFmtId="0" fontId="23" fillId="0" borderId="29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vertical="center"/>
    </xf>
    <xf numFmtId="0" fontId="19" fillId="0" borderId="21" xfId="0" applyFont="1" applyFill="1" applyBorder="1" applyAlignment="1">
      <alignment vertical="center"/>
    </xf>
    <xf numFmtId="0" fontId="20" fillId="0" borderId="12" xfId="0" applyFont="1" applyBorder="1" applyAlignment="1">
      <alignment horizontal="center"/>
    </xf>
    <xf numFmtId="0" fontId="19" fillId="0" borderId="14" xfId="0" applyFont="1" applyFill="1" applyBorder="1" applyAlignment="1">
      <alignment vertical="center"/>
    </xf>
    <xf numFmtId="0" fontId="22" fillId="0" borderId="0" xfId="0" applyFont="1" applyFill="1"/>
    <xf numFmtId="0" fontId="19" fillId="0" borderId="13" xfId="0" applyFont="1" applyFill="1" applyBorder="1" applyAlignment="1">
      <alignment vertical="center"/>
    </xf>
    <xf numFmtId="0" fontId="20" fillId="0" borderId="15" xfId="0" applyFont="1" applyBorder="1" applyAlignment="1">
      <alignment horizontal="center"/>
    </xf>
    <xf numFmtId="0" fontId="19" fillId="0" borderId="27" xfId="0" applyFont="1" applyFill="1" applyBorder="1" applyAlignment="1">
      <alignment vertical="center"/>
    </xf>
    <xf numFmtId="0" fontId="19" fillId="0" borderId="30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vertical="center"/>
    </xf>
    <xf numFmtId="0" fontId="19" fillId="0" borderId="26" xfId="0" applyFont="1" applyFill="1" applyBorder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18" fillId="0" borderId="31" xfId="0" applyFont="1" applyFill="1" applyBorder="1" applyAlignment="1">
      <alignment horizontal="center" vertical="center"/>
    </xf>
    <xf numFmtId="0" fontId="18" fillId="0" borderId="35" xfId="0" applyFont="1" applyFill="1" applyBorder="1" applyAlignment="1">
      <alignment vertical="center"/>
    </xf>
    <xf numFmtId="0" fontId="18" fillId="0" borderId="38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right" vertical="center"/>
    </xf>
    <xf numFmtId="0" fontId="0" fillId="0" borderId="11" xfId="0" applyBorder="1"/>
    <xf numFmtId="0" fontId="26" fillId="0" borderId="11" xfId="0" applyFont="1" applyBorder="1"/>
    <xf numFmtId="0" fontId="27" fillId="0" borderId="0" xfId="0" applyFont="1"/>
    <xf numFmtId="0" fontId="28" fillId="0" borderId="11" xfId="0" applyFont="1" applyFill="1" applyBorder="1" applyAlignment="1">
      <alignment horizontal="left" vertical="center"/>
    </xf>
    <xf numFmtId="0" fontId="27" fillId="0" borderId="11" xfId="0" applyFont="1" applyBorder="1"/>
    <xf numFmtId="0" fontId="28" fillId="0" borderId="11" xfId="0" applyFont="1" applyFill="1" applyBorder="1" applyAlignment="1">
      <alignment vertical="center"/>
    </xf>
    <xf numFmtId="0" fontId="29" fillId="0" borderId="11" xfId="0" applyFont="1" applyFill="1" applyBorder="1" applyAlignment="1">
      <alignment horizontal="left" vertical="center"/>
    </xf>
    <xf numFmtId="0" fontId="28" fillId="0" borderId="42" xfId="0" applyFont="1" applyFill="1" applyBorder="1" applyAlignment="1">
      <alignment vertical="center"/>
    </xf>
    <xf numFmtId="0" fontId="28" fillId="0" borderId="23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8" xfId="0" applyFont="1" applyFill="1" applyBorder="1" applyAlignment="1">
      <alignment horizontal="left" vertical="center"/>
    </xf>
    <xf numFmtId="0" fontId="1" fillId="0" borderId="11" xfId="0" applyFont="1" applyFill="1" applyBorder="1"/>
    <xf numFmtId="0" fontId="0" fillId="0" borderId="0" xfId="0" applyFill="1"/>
    <xf numFmtId="0" fontId="3" fillId="0" borderId="0" xfId="0" applyFont="1" applyFill="1"/>
    <xf numFmtId="0" fontId="0" fillId="0" borderId="11" xfId="0" applyFill="1" applyBorder="1"/>
    <xf numFmtId="0" fontId="3" fillId="0" borderId="1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0" fillId="0" borderId="0" xfId="0" applyFill="1" applyBorder="1"/>
    <xf numFmtId="0" fontId="12" fillId="0" borderId="50" xfId="0" applyFont="1" applyFill="1" applyBorder="1" applyAlignment="1">
      <alignment horizontal="center" vertical="center"/>
    </xf>
    <xf numFmtId="0" fontId="12" fillId="0" borderId="51" xfId="0" applyFont="1" applyFill="1" applyBorder="1" applyAlignment="1">
      <alignment horizontal="center" vertical="center"/>
    </xf>
    <xf numFmtId="0" fontId="29" fillId="0" borderId="11" xfId="0" applyFont="1" applyBorder="1"/>
    <xf numFmtId="0" fontId="28" fillId="3" borderId="11" xfId="0" applyFont="1" applyFill="1" applyBorder="1" applyAlignment="1">
      <alignment horizontal="left" vertical="center"/>
    </xf>
    <xf numFmtId="0" fontId="27" fillId="3" borderId="11" xfId="0" applyFont="1" applyFill="1" applyBorder="1"/>
    <xf numFmtId="0" fontId="0" fillId="3" borderId="0" xfId="0" applyFill="1"/>
    <xf numFmtId="0" fontId="18" fillId="0" borderId="1" xfId="0" applyFont="1" applyFill="1" applyBorder="1" applyAlignment="1">
      <alignment horizontal="left" vertical="center"/>
    </xf>
    <xf numFmtId="0" fontId="18" fillId="0" borderId="16" xfId="0" applyFont="1" applyFill="1" applyBorder="1" applyAlignment="1">
      <alignment horizontal="left" vertical="center"/>
    </xf>
    <xf numFmtId="0" fontId="22" fillId="3" borderId="0" xfId="0" applyFont="1" applyFill="1"/>
    <xf numFmtId="0" fontId="30" fillId="0" borderId="11" xfId="0" applyFont="1" applyBorder="1"/>
    <xf numFmtId="0" fontId="23" fillId="0" borderId="50" xfId="0" applyFont="1" applyFill="1" applyBorder="1" applyAlignment="1">
      <alignment horizontal="center" vertical="center"/>
    </xf>
    <xf numFmtId="0" fontId="23" fillId="0" borderId="5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left" vertical="center"/>
    </xf>
    <xf numFmtId="0" fontId="11" fillId="0" borderId="25" xfId="0" applyFont="1" applyFill="1" applyBorder="1" applyAlignment="1">
      <alignment horizontal="center" vertical="center"/>
    </xf>
    <xf numFmtId="0" fontId="18" fillId="0" borderId="25" xfId="0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8" fillId="0" borderId="1" xfId="0" applyFont="1" applyFill="1" applyBorder="1" applyAlignment="1">
      <alignment horizontal="left" vertical="center"/>
    </xf>
    <xf numFmtId="0" fontId="18" fillId="0" borderId="16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6"/>
  <sheetViews>
    <sheetView topLeftCell="A54" zoomScale="199" zoomScaleNormal="199" workbookViewId="0">
      <selection activeCell="B54" sqref="B54"/>
    </sheetView>
  </sheetViews>
  <sheetFormatPr defaultRowHeight="15" x14ac:dyDescent="0.25"/>
  <cols>
    <col min="1" max="1" width="11.28515625" customWidth="1"/>
    <col min="2" max="2" width="36.5703125" customWidth="1"/>
    <col min="3" max="3" width="5.28515625" customWidth="1"/>
    <col min="4" max="4" width="5.140625" customWidth="1"/>
    <col min="5" max="5" width="5" customWidth="1"/>
    <col min="6" max="6" width="9.85546875" customWidth="1"/>
    <col min="7" max="7" width="19.85546875" customWidth="1"/>
    <col min="8" max="8" width="6.5703125" customWidth="1"/>
    <col min="9" max="9" width="13.140625" customWidth="1"/>
    <col min="10" max="10" width="39.140625" customWidth="1"/>
    <col min="11" max="11" width="5.7109375" customWidth="1"/>
    <col min="12" max="13" width="6" customWidth="1"/>
    <col min="14" max="14" width="11.140625" customWidth="1"/>
    <col min="15" max="15" width="14" customWidth="1"/>
    <col min="16" max="16" width="6.5703125" customWidth="1"/>
    <col min="17" max="17" width="11.7109375" customWidth="1"/>
    <col min="18" max="18" width="40.42578125" customWidth="1"/>
    <col min="19" max="19" width="5.7109375" customWidth="1"/>
    <col min="20" max="20" width="5.5703125" customWidth="1"/>
    <col min="21" max="21" width="6.7109375" customWidth="1"/>
    <col min="22" max="22" width="10" customWidth="1"/>
    <col min="23" max="23" width="12.85546875" customWidth="1"/>
  </cols>
  <sheetData>
    <row r="1" spans="1:23" ht="33" x14ac:dyDescent="0.45">
      <c r="A1" s="112" t="s">
        <v>119</v>
      </c>
      <c r="B1" s="112"/>
      <c r="C1" s="112"/>
      <c r="D1" s="112"/>
      <c r="E1" s="112"/>
      <c r="F1" s="112"/>
      <c r="G1" s="112"/>
    </row>
    <row r="2" spans="1:23" ht="15.75" thickBot="1" x14ac:dyDescent="0.3"/>
    <row r="3" spans="1:23" ht="17.25" thickTop="1" thickBot="1" x14ac:dyDescent="0.3">
      <c r="A3" s="113" t="s">
        <v>0</v>
      </c>
      <c r="B3" s="114"/>
      <c r="C3" s="2" t="s">
        <v>1</v>
      </c>
      <c r="D3" s="2" t="s">
        <v>2</v>
      </c>
      <c r="E3" s="2" t="s">
        <v>3</v>
      </c>
      <c r="F3" s="97"/>
      <c r="G3" s="97"/>
      <c r="H3" s="101"/>
      <c r="I3" s="353" t="s">
        <v>11</v>
      </c>
      <c r="J3" s="354"/>
      <c r="K3" s="2" t="s">
        <v>1</v>
      </c>
      <c r="L3" s="2" t="s">
        <v>2</v>
      </c>
      <c r="M3" s="2" t="s">
        <v>3</v>
      </c>
      <c r="N3" s="97"/>
      <c r="O3" s="97"/>
      <c r="P3" s="101"/>
      <c r="Q3" s="115" t="s">
        <v>16</v>
      </c>
      <c r="R3" s="115"/>
      <c r="S3" s="2" t="s">
        <v>1</v>
      </c>
      <c r="T3" s="2" t="s">
        <v>2</v>
      </c>
      <c r="U3" s="2" t="s">
        <v>3</v>
      </c>
    </row>
    <row r="4" spans="1:23" ht="16.5" thickTop="1" thickBot="1" x14ac:dyDescent="0.3">
      <c r="A4" s="3" t="s">
        <v>4</v>
      </c>
      <c r="B4" s="4" t="s">
        <v>5</v>
      </c>
      <c r="C4" s="5">
        <f>SUM(C5:C14)</f>
        <v>15</v>
      </c>
      <c r="D4" s="5">
        <f>SUM(D5:D14)</f>
        <v>6</v>
      </c>
      <c r="E4" s="6">
        <f>SUM(E5:E13)</f>
        <v>21</v>
      </c>
      <c r="F4" s="97"/>
      <c r="G4" s="97"/>
      <c r="H4" s="101"/>
      <c r="I4" s="3" t="s">
        <v>4</v>
      </c>
      <c r="J4" s="4" t="s">
        <v>5</v>
      </c>
      <c r="K4" s="5">
        <f>SUM(K9:K18)</f>
        <v>18</v>
      </c>
      <c r="L4" s="5">
        <f>SUM(L11:L18)</f>
        <v>4</v>
      </c>
      <c r="M4" s="6">
        <f>SUM(M5:M18)</f>
        <v>22</v>
      </c>
      <c r="N4" s="97"/>
      <c r="O4" s="97"/>
      <c r="P4" s="101"/>
      <c r="Q4" s="22" t="s">
        <v>4</v>
      </c>
      <c r="R4" s="4" t="s">
        <v>5</v>
      </c>
      <c r="S4" s="5">
        <f>SUM(S5:S14)</f>
        <v>19</v>
      </c>
      <c r="T4" s="5">
        <f>SUM(T5:T14)</f>
        <v>2</v>
      </c>
      <c r="U4" s="6">
        <f>SUM(U5:U14)</f>
        <v>21</v>
      </c>
    </row>
    <row r="5" spans="1:23" x14ac:dyDescent="0.25">
      <c r="A5" s="7" t="s">
        <v>122</v>
      </c>
      <c r="B5" s="8" t="s">
        <v>89</v>
      </c>
      <c r="C5" s="9">
        <v>2</v>
      </c>
      <c r="D5" s="9">
        <v>1</v>
      </c>
      <c r="E5" s="10">
        <f>C5+D5</f>
        <v>3</v>
      </c>
      <c r="F5" s="98"/>
      <c r="G5" s="98"/>
      <c r="H5" s="101"/>
      <c r="I5" s="11" t="s">
        <v>124</v>
      </c>
      <c r="J5" s="12" t="s">
        <v>123</v>
      </c>
      <c r="K5" s="20">
        <v>2</v>
      </c>
      <c r="L5" s="20">
        <v>1</v>
      </c>
      <c r="M5" s="14">
        <f>K5+L5</f>
        <v>3</v>
      </c>
      <c r="N5" s="98"/>
      <c r="O5" s="98"/>
      <c r="P5" s="101"/>
      <c r="Q5" s="11" t="s">
        <v>232</v>
      </c>
      <c r="R5" s="12" t="s">
        <v>103</v>
      </c>
      <c r="S5" s="20">
        <v>1</v>
      </c>
      <c r="T5" s="20">
        <v>1</v>
      </c>
      <c r="U5" s="10">
        <f>S5+T5</f>
        <v>2</v>
      </c>
      <c r="V5" t="s">
        <v>348</v>
      </c>
      <c r="W5" t="s">
        <v>349</v>
      </c>
    </row>
    <row r="6" spans="1:23" x14ac:dyDescent="0.25">
      <c r="A6" s="7" t="s">
        <v>6</v>
      </c>
      <c r="B6" s="12" t="s">
        <v>90</v>
      </c>
      <c r="C6" s="13">
        <v>2</v>
      </c>
      <c r="D6" s="13">
        <v>0</v>
      </c>
      <c r="E6" s="14">
        <f>SUM(C6:D6)</f>
        <v>2</v>
      </c>
      <c r="F6" s="98"/>
      <c r="G6" s="98"/>
      <c r="H6" s="101"/>
      <c r="I6" s="11" t="s">
        <v>126</v>
      </c>
      <c r="J6" s="12" t="s">
        <v>125</v>
      </c>
      <c r="K6" s="20">
        <v>3</v>
      </c>
      <c r="L6" s="20">
        <v>0</v>
      </c>
      <c r="M6" s="14" t="s">
        <v>10</v>
      </c>
      <c r="N6" s="98"/>
      <c r="O6" s="98"/>
      <c r="P6" s="101"/>
      <c r="Q6" s="11" t="s">
        <v>233</v>
      </c>
      <c r="R6" s="12" t="s">
        <v>133</v>
      </c>
      <c r="S6" s="20">
        <v>3</v>
      </c>
      <c r="T6" s="20">
        <v>0</v>
      </c>
      <c r="U6" s="14">
        <f>S6+T6</f>
        <v>3</v>
      </c>
      <c r="V6" t="s">
        <v>349</v>
      </c>
      <c r="W6" t="s">
        <v>350</v>
      </c>
    </row>
    <row r="7" spans="1:23" x14ac:dyDescent="0.25">
      <c r="A7" s="7" t="s">
        <v>7</v>
      </c>
      <c r="B7" s="102" t="s">
        <v>86</v>
      </c>
      <c r="C7" s="13">
        <v>2</v>
      </c>
      <c r="D7" s="13">
        <v>0</v>
      </c>
      <c r="E7" s="14">
        <f t="shared" ref="E7:E13" si="0">C7+D7</f>
        <v>2</v>
      </c>
      <c r="F7" s="98"/>
      <c r="G7" s="98"/>
      <c r="H7" s="101"/>
      <c r="I7" s="11" t="s">
        <v>127</v>
      </c>
      <c r="J7" s="12" t="s">
        <v>128</v>
      </c>
      <c r="K7" s="20">
        <v>3</v>
      </c>
      <c r="L7" s="20">
        <v>0</v>
      </c>
      <c r="M7" s="14" t="s">
        <v>10</v>
      </c>
      <c r="N7" s="98"/>
      <c r="O7" s="98"/>
      <c r="P7" s="101"/>
      <c r="Q7" s="11" t="s">
        <v>234</v>
      </c>
      <c r="R7" s="24" t="s">
        <v>104</v>
      </c>
      <c r="S7" s="23">
        <v>2</v>
      </c>
      <c r="T7" s="23">
        <v>0</v>
      </c>
      <c r="U7" s="10">
        <f>S7+T7</f>
        <v>2</v>
      </c>
      <c r="V7" t="s">
        <v>351</v>
      </c>
    </row>
    <row r="8" spans="1:23" x14ac:dyDescent="0.25">
      <c r="A8" s="7" t="s">
        <v>8</v>
      </c>
      <c r="B8" s="12" t="s">
        <v>91</v>
      </c>
      <c r="C8" s="13">
        <v>2</v>
      </c>
      <c r="D8" s="13">
        <v>1</v>
      </c>
      <c r="E8" s="14">
        <f t="shared" si="0"/>
        <v>3</v>
      </c>
      <c r="F8" s="98"/>
      <c r="G8" s="98"/>
      <c r="H8" s="101"/>
      <c r="I8" s="11" t="s">
        <v>130</v>
      </c>
      <c r="J8" s="12" t="s">
        <v>129</v>
      </c>
      <c r="K8" s="20">
        <v>3</v>
      </c>
      <c r="L8" s="20">
        <v>0</v>
      </c>
      <c r="M8" s="14" t="s">
        <v>10</v>
      </c>
      <c r="N8" s="98"/>
      <c r="O8" s="98"/>
      <c r="P8" s="101"/>
      <c r="Q8" s="11" t="s">
        <v>487</v>
      </c>
      <c r="R8" s="12" t="s">
        <v>105</v>
      </c>
      <c r="S8" s="20">
        <v>3</v>
      </c>
      <c r="T8" s="20">
        <v>0</v>
      </c>
      <c r="U8" s="10">
        <f>S8+T8</f>
        <v>3</v>
      </c>
      <c r="V8" t="s">
        <v>341</v>
      </c>
      <c r="W8" t="s">
        <v>340</v>
      </c>
    </row>
    <row r="9" spans="1:23" x14ac:dyDescent="0.25">
      <c r="A9" s="7" t="s">
        <v>9</v>
      </c>
      <c r="B9" s="12" t="s">
        <v>92</v>
      </c>
      <c r="C9" s="13">
        <v>2</v>
      </c>
      <c r="D9" s="13">
        <v>1</v>
      </c>
      <c r="E9" s="14">
        <f t="shared" si="0"/>
        <v>3</v>
      </c>
      <c r="F9" s="98"/>
      <c r="G9" s="98"/>
      <c r="H9" s="101"/>
      <c r="I9" s="11" t="s">
        <v>131</v>
      </c>
      <c r="J9" s="12" t="s">
        <v>132</v>
      </c>
      <c r="K9" s="20">
        <v>3</v>
      </c>
      <c r="L9" s="20">
        <v>0</v>
      </c>
      <c r="M9" s="14" t="s">
        <v>10</v>
      </c>
      <c r="N9" s="98"/>
      <c r="O9" s="98"/>
      <c r="P9" s="101"/>
      <c r="Q9" s="11" t="s">
        <v>220</v>
      </c>
      <c r="R9" s="12" t="s">
        <v>106</v>
      </c>
      <c r="S9" s="20">
        <v>2</v>
      </c>
      <c r="T9" s="20">
        <v>0</v>
      </c>
      <c r="U9" s="10">
        <f>SUM(S9:T9)</f>
        <v>2</v>
      </c>
      <c r="V9" t="s">
        <v>339</v>
      </c>
      <c r="W9" t="s">
        <v>352</v>
      </c>
    </row>
    <row r="10" spans="1:23" x14ac:dyDescent="0.25">
      <c r="A10" s="11" t="s">
        <v>226</v>
      </c>
      <c r="B10" s="15" t="s">
        <v>87</v>
      </c>
      <c r="C10" s="13">
        <v>2</v>
      </c>
      <c r="D10" s="13">
        <v>0</v>
      </c>
      <c r="E10" s="14">
        <f t="shared" si="0"/>
        <v>2</v>
      </c>
      <c r="F10" s="98" t="s">
        <v>335</v>
      </c>
      <c r="G10" s="98" t="s">
        <v>336</v>
      </c>
      <c r="H10" s="101"/>
      <c r="I10" s="11" t="s">
        <v>14</v>
      </c>
      <c r="J10" s="12" t="s">
        <v>98</v>
      </c>
      <c r="K10" s="20">
        <v>2</v>
      </c>
      <c r="L10" s="20">
        <v>0</v>
      </c>
      <c r="M10" s="14">
        <f t="shared" ref="M10:M18" si="1">K10+L10</f>
        <v>2</v>
      </c>
      <c r="N10" s="98"/>
      <c r="O10" s="98"/>
      <c r="P10" s="101"/>
      <c r="Q10" s="11" t="s">
        <v>235</v>
      </c>
      <c r="R10" s="12" t="s">
        <v>107</v>
      </c>
      <c r="S10" s="9">
        <v>2</v>
      </c>
      <c r="T10" s="9">
        <v>0</v>
      </c>
      <c r="U10" s="10">
        <f t="shared" ref="U10:U14" si="2">S10+T10</f>
        <v>2</v>
      </c>
      <c r="V10" t="s">
        <v>353</v>
      </c>
    </row>
    <row r="11" spans="1:23" x14ac:dyDescent="0.25">
      <c r="A11" s="11" t="s">
        <v>227</v>
      </c>
      <c r="B11" s="12" t="s">
        <v>93</v>
      </c>
      <c r="C11" s="13">
        <v>1</v>
      </c>
      <c r="D11" s="13">
        <v>1</v>
      </c>
      <c r="E11" s="14">
        <f t="shared" si="0"/>
        <v>2</v>
      </c>
      <c r="F11" s="98" t="s">
        <v>211</v>
      </c>
      <c r="G11" s="98" t="s">
        <v>409</v>
      </c>
      <c r="H11" s="101"/>
      <c r="I11" s="11" t="s">
        <v>15</v>
      </c>
      <c r="J11" s="12" t="s">
        <v>99</v>
      </c>
      <c r="K11" s="20">
        <v>2</v>
      </c>
      <c r="L11" s="20">
        <v>0</v>
      </c>
      <c r="M11" s="10">
        <f t="shared" si="1"/>
        <v>2</v>
      </c>
      <c r="N11" s="98"/>
      <c r="O11" s="98"/>
      <c r="P11" s="101"/>
      <c r="Q11" s="11" t="s">
        <v>236</v>
      </c>
      <c r="R11" s="12" t="s">
        <v>108</v>
      </c>
      <c r="S11" s="20">
        <v>2</v>
      </c>
      <c r="T11" s="20">
        <v>0</v>
      </c>
      <c r="U11" s="10">
        <f t="shared" si="2"/>
        <v>2</v>
      </c>
      <c r="V11" t="s">
        <v>354</v>
      </c>
      <c r="W11" t="s">
        <v>355</v>
      </c>
    </row>
    <row r="12" spans="1:23" x14ac:dyDescent="0.25">
      <c r="A12" s="11" t="s">
        <v>195</v>
      </c>
      <c r="B12" s="12" t="s">
        <v>94</v>
      </c>
      <c r="C12" s="13">
        <v>1</v>
      </c>
      <c r="D12" s="13">
        <v>1</v>
      </c>
      <c r="E12" s="14">
        <f t="shared" si="0"/>
        <v>2</v>
      </c>
      <c r="F12" s="98" t="s">
        <v>337</v>
      </c>
      <c r="G12" s="98" t="s">
        <v>410</v>
      </c>
      <c r="H12" s="101"/>
      <c r="I12" s="11" t="s">
        <v>13</v>
      </c>
      <c r="J12" s="12" t="s">
        <v>97</v>
      </c>
      <c r="K12" s="20">
        <v>2</v>
      </c>
      <c r="L12" s="20">
        <v>1</v>
      </c>
      <c r="M12" s="14">
        <f t="shared" si="1"/>
        <v>3</v>
      </c>
      <c r="N12" s="98"/>
      <c r="O12" s="98"/>
      <c r="P12" s="101"/>
      <c r="Q12" s="11" t="s">
        <v>219</v>
      </c>
      <c r="R12" s="12" t="s">
        <v>109</v>
      </c>
      <c r="S12" s="20">
        <v>2</v>
      </c>
      <c r="T12" s="20">
        <v>0</v>
      </c>
      <c r="U12" s="25">
        <f t="shared" si="2"/>
        <v>2</v>
      </c>
      <c r="V12" t="s">
        <v>347</v>
      </c>
      <c r="W12" t="s">
        <v>356</v>
      </c>
    </row>
    <row r="13" spans="1:23" ht="15.75" thickBot="1" x14ac:dyDescent="0.3">
      <c r="A13" s="16" t="s">
        <v>196</v>
      </c>
      <c r="B13" s="162" t="s">
        <v>95</v>
      </c>
      <c r="C13" s="18">
        <v>1</v>
      </c>
      <c r="D13" s="18">
        <v>1</v>
      </c>
      <c r="E13" s="19">
        <f t="shared" si="0"/>
        <v>2</v>
      </c>
      <c r="F13" s="98" t="s">
        <v>339</v>
      </c>
      <c r="G13" s="98" t="s">
        <v>338</v>
      </c>
      <c r="H13" s="101"/>
      <c r="I13" s="11" t="s">
        <v>12</v>
      </c>
      <c r="J13" s="12" t="s">
        <v>96</v>
      </c>
      <c r="K13" s="20">
        <v>2</v>
      </c>
      <c r="L13" s="20">
        <v>1</v>
      </c>
      <c r="M13" s="10">
        <f t="shared" si="1"/>
        <v>3</v>
      </c>
      <c r="N13" s="98"/>
      <c r="O13" s="98"/>
      <c r="P13" s="101"/>
      <c r="Q13" s="11" t="s">
        <v>221</v>
      </c>
      <c r="R13" s="12" t="s">
        <v>111</v>
      </c>
      <c r="S13" s="20">
        <v>2</v>
      </c>
      <c r="T13" s="20">
        <v>0</v>
      </c>
      <c r="U13" s="14">
        <f t="shared" si="2"/>
        <v>2</v>
      </c>
      <c r="V13" t="s">
        <v>340</v>
      </c>
      <c r="W13" t="s">
        <v>357</v>
      </c>
    </row>
    <row r="14" spans="1:23" ht="16.5" thickTop="1" thickBot="1" x14ac:dyDescent="0.3">
      <c r="A14" s="96"/>
      <c r="B14" s="96"/>
      <c r="C14" s="96"/>
      <c r="D14" s="96"/>
      <c r="E14" s="96"/>
      <c r="F14" s="96"/>
      <c r="G14" s="96"/>
      <c r="H14" s="101"/>
      <c r="I14" s="11" t="s">
        <v>488</v>
      </c>
      <c r="J14" s="106" t="s">
        <v>100</v>
      </c>
      <c r="K14" s="13">
        <v>3</v>
      </c>
      <c r="L14" s="20">
        <v>0</v>
      </c>
      <c r="M14" s="10">
        <f t="shared" si="1"/>
        <v>3</v>
      </c>
      <c r="N14" s="98" t="s">
        <v>340</v>
      </c>
      <c r="O14" s="98" t="s">
        <v>341</v>
      </c>
      <c r="P14" s="101"/>
      <c r="Q14" s="16" t="s">
        <v>237</v>
      </c>
      <c r="R14" s="17" t="s">
        <v>134</v>
      </c>
      <c r="S14" s="21">
        <v>0</v>
      </c>
      <c r="T14" s="21">
        <v>1</v>
      </c>
      <c r="U14" s="19">
        <f t="shared" si="2"/>
        <v>1</v>
      </c>
      <c r="V14" t="s">
        <v>358</v>
      </c>
      <c r="W14" t="s">
        <v>341</v>
      </c>
    </row>
    <row r="15" spans="1:23" ht="15.75" thickTop="1" x14ac:dyDescent="0.25">
      <c r="A15" s="126"/>
      <c r="B15" s="126"/>
      <c r="C15" s="126"/>
      <c r="D15" s="126"/>
      <c r="E15" s="126"/>
      <c r="F15" s="126"/>
      <c r="G15" s="126"/>
      <c r="H15" s="126"/>
      <c r="I15" s="11" t="s">
        <v>228</v>
      </c>
      <c r="J15" s="99" t="s">
        <v>88</v>
      </c>
      <c r="K15" s="20">
        <v>2</v>
      </c>
      <c r="L15" s="20">
        <v>0</v>
      </c>
      <c r="M15" s="10">
        <f t="shared" si="1"/>
        <v>2</v>
      </c>
      <c r="N15" s="98" t="s">
        <v>337</v>
      </c>
      <c r="O15" s="98" t="s">
        <v>342</v>
      </c>
      <c r="P15" s="126"/>
      <c r="Q15" s="126"/>
      <c r="R15" s="126"/>
      <c r="S15" s="126"/>
      <c r="T15" s="126"/>
      <c r="U15" s="126"/>
    </row>
    <row r="16" spans="1:23" x14ac:dyDescent="0.25">
      <c r="A16" s="126"/>
      <c r="B16" s="126"/>
      <c r="C16" s="126"/>
      <c r="D16" s="126"/>
      <c r="E16" s="126"/>
      <c r="F16" s="126"/>
      <c r="G16" s="126"/>
      <c r="H16" s="126"/>
      <c r="I16" s="11" t="s">
        <v>229</v>
      </c>
      <c r="J16" s="106" t="s">
        <v>102</v>
      </c>
      <c r="K16" s="20">
        <v>2</v>
      </c>
      <c r="L16" s="20">
        <v>0</v>
      </c>
      <c r="M16" s="10">
        <f t="shared" si="1"/>
        <v>2</v>
      </c>
      <c r="N16" s="98" t="s">
        <v>343</v>
      </c>
      <c r="O16" s="98"/>
      <c r="P16" s="126"/>
      <c r="Q16" s="126"/>
      <c r="R16" s="126"/>
      <c r="S16" s="126"/>
      <c r="T16" s="126"/>
      <c r="U16" s="126"/>
    </row>
    <row r="17" spans="1:23" x14ac:dyDescent="0.25">
      <c r="A17" s="126"/>
      <c r="B17" s="126"/>
      <c r="C17" s="126"/>
      <c r="D17" s="126"/>
      <c r="E17" s="126"/>
      <c r="F17" s="126"/>
      <c r="G17" s="126"/>
      <c r="H17" s="126"/>
      <c r="I17" s="11" t="s">
        <v>230</v>
      </c>
      <c r="J17" s="106" t="s">
        <v>120</v>
      </c>
      <c r="K17" s="20">
        <v>0</v>
      </c>
      <c r="L17" s="20">
        <v>1</v>
      </c>
      <c r="M17" s="14">
        <f t="shared" si="1"/>
        <v>1</v>
      </c>
      <c r="N17" s="98" t="s">
        <v>344</v>
      </c>
      <c r="O17" s="98" t="s">
        <v>346</v>
      </c>
      <c r="P17" s="126"/>
      <c r="Q17" s="126"/>
      <c r="R17" s="126"/>
      <c r="S17" s="126"/>
      <c r="T17" s="126"/>
      <c r="U17" s="126"/>
    </row>
    <row r="18" spans="1:23" ht="15.75" thickBot="1" x14ac:dyDescent="0.3">
      <c r="A18" s="126"/>
      <c r="B18" s="126"/>
      <c r="C18" s="126"/>
      <c r="D18" s="126"/>
      <c r="E18" s="126"/>
      <c r="F18" s="126"/>
      <c r="G18" s="126"/>
      <c r="H18" s="126"/>
      <c r="I18" s="11" t="s">
        <v>231</v>
      </c>
      <c r="J18" s="107" t="s">
        <v>101</v>
      </c>
      <c r="K18" s="103">
        <v>0</v>
      </c>
      <c r="L18" s="103">
        <v>1</v>
      </c>
      <c r="M18" s="104">
        <f t="shared" si="1"/>
        <v>1</v>
      </c>
      <c r="N18" s="98" t="s">
        <v>345</v>
      </c>
      <c r="O18" s="98" t="s">
        <v>347</v>
      </c>
      <c r="P18" s="126"/>
      <c r="Q18" s="126"/>
      <c r="R18" s="126"/>
      <c r="S18" s="126"/>
      <c r="T18" s="126"/>
      <c r="U18" s="126"/>
    </row>
    <row r="19" spans="1:23" ht="15.75" thickTop="1" x14ac:dyDescent="0.25"/>
    <row r="21" spans="1:23" ht="24" thickBot="1" x14ac:dyDescent="0.3">
      <c r="A21" s="355" t="s">
        <v>22</v>
      </c>
      <c r="B21" s="355"/>
      <c r="C21" s="355"/>
      <c r="D21" s="355"/>
      <c r="E21" s="355"/>
      <c r="F21" s="172"/>
      <c r="G21" s="172"/>
      <c r="I21" s="355" t="s">
        <v>121</v>
      </c>
      <c r="J21" s="355"/>
      <c r="K21" s="355"/>
      <c r="L21" s="355"/>
      <c r="M21" s="355"/>
      <c r="N21" s="172"/>
      <c r="O21" s="172"/>
      <c r="Q21" s="355" t="s">
        <v>190</v>
      </c>
      <c r="R21" s="355"/>
      <c r="S21" s="355"/>
      <c r="T21" s="355"/>
      <c r="U21" s="355"/>
    </row>
    <row r="22" spans="1:23" ht="17.25" thickTop="1" thickBot="1" x14ac:dyDescent="0.3">
      <c r="A22" s="353" t="s">
        <v>17</v>
      </c>
      <c r="B22" s="354"/>
      <c r="C22" s="28" t="s">
        <v>1</v>
      </c>
      <c r="D22" s="28" t="s">
        <v>2</v>
      </c>
      <c r="E22" s="29" t="s">
        <v>3</v>
      </c>
      <c r="F22" s="100"/>
      <c r="G22" s="100"/>
      <c r="I22" s="353" t="s">
        <v>34</v>
      </c>
      <c r="J22" s="354"/>
      <c r="K22" s="28" t="s">
        <v>1</v>
      </c>
      <c r="L22" s="28" t="s">
        <v>2</v>
      </c>
      <c r="M22" s="29" t="s">
        <v>3</v>
      </c>
      <c r="N22" s="100"/>
      <c r="O22" s="100"/>
      <c r="Q22" s="115" t="s">
        <v>34</v>
      </c>
      <c r="R22" s="116"/>
      <c r="S22" s="28" t="s">
        <v>1</v>
      </c>
      <c r="T22" s="28" t="s">
        <v>2</v>
      </c>
      <c r="U22" s="29" t="s">
        <v>3</v>
      </c>
    </row>
    <row r="23" spans="1:23" ht="16.5" thickTop="1" thickBot="1" x14ac:dyDescent="0.3">
      <c r="A23" s="30" t="s">
        <v>4</v>
      </c>
      <c r="B23" s="31" t="s">
        <v>5</v>
      </c>
      <c r="C23" s="32">
        <f>SUM(C24:C34)</f>
        <v>17</v>
      </c>
      <c r="D23" s="32">
        <f>SUM(D24:D34)</f>
        <v>2</v>
      </c>
      <c r="E23" s="33">
        <f>SUM(E24:E34)</f>
        <v>19</v>
      </c>
      <c r="F23" s="100"/>
      <c r="G23" s="100"/>
      <c r="I23" s="30" t="s">
        <v>4</v>
      </c>
      <c r="J23" s="31" t="s">
        <v>5</v>
      </c>
      <c r="K23" s="32">
        <f>SUM(K24:K34)</f>
        <v>17</v>
      </c>
      <c r="L23" s="32">
        <f>SUM(L24:L34)</f>
        <v>2</v>
      </c>
      <c r="M23" s="33">
        <f>SUM(M24:M34)</f>
        <v>19</v>
      </c>
      <c r="N23" s="100"/>
      <c r="O23" s="100"/>
      <c r="Q23" s="30" t="s">
        <v>4</v>
      </c>
      <c r="R23" s="31" t="s">
        <v>5</v>
      </c>
      <c r="S23" s="32">
        <f>SUM(S24:S34)</f>
        <v>17</v>
      </c>
      <c r="T23" s="32">
        <f>SUM(T24:T34)</f>
        <v>2</v>
      </c>
      <c r="U23" s="33">
        <f>SUM(U24:U34)</f>
        <v>19</v>
      </c>
    </row>
    <row r="24" spans="1:23" x14ac:dyDescent="0.25">
      <c r="A24" s="11" t="s">
        <v>222</v>
      </c>
      <c r="B24" s="127" t="s">
        <v>135</v>
      </c>
      <c r="C24" s="128">
        <v>3</v>
      </c>
      <c r="D24" s="128">
        <v>0</v>
      </c>
      <c r="E24" s="129">
        <f>C24+D24</f>
        <v>3</v>
      </c>
      <c r="F24" s="173" t="s">
        <v>349</v>
      </c>
      <c r="G24" s="173" t="s">
        <v>359</v>
      </c>
      <c r="H24" s="130"/>
      <c r="I24" s="11" t="s">
        <v>222</v>
      </c>
      <c r="J24" s="127" t="s">
        <v>135</v>
      </c>
      <c r="K24" s="128">
        <v>3</v>
      </c>
      <c r="L24" s="128">
        <v>0</v>
      </c>
      <c r="M24" s="129">
        <f>K24+L24</f>
        <v>3</v>
      </c>
      <c r="N24" s="173"/>
      <c r="O24" s="173"/>
      <c r="P24" s="130"/>
      <c r="Q24" s="11" t="s">
        <v>222</v>
      </c>
      <c r="R24" s="127" t="s">
        <v>135</v>
      </c>
      <c r="S24" s="128">
        <v>3</v>
      </c>
      <c r="T24" s="128">
        <v>0</v>
      </c>
      <c r="U24" s="129">
        <f>S24+T24</f>
        <v>3</v>
      </c>
    </row>
    <row r="25" spans="1:23" x14ac:dyDescent="0.25">
      <c r="A25" s="11" t="s">
        <v>223</v>
      </c>
      <c r="B25" s="133" t="s">
        <v>110</v>
      </c>
      <c r="C25" s="134">
        <v>2</v>
      </c>
      <c r="D25" s="134">
        <v>0</v>
      </c>
      <c r="E25" s="135">
        <f t="shared" ref="E25:E29" si="3">SUM(C25:D25)</f>
        <v>2</v>
      </c>
      <c r="F25" s="173" t="s">
        <v>354</v>
      </c>
      <c r="G25" s="173"/>
      <c r="H25" s="130"/>
      <c r="I25" s="11" t="s">
        <v>223</v>
      </c>
      <c r="J25" s="133" t="s">
        <v>110</v>
      </c>
      <c r="K25" s="134">
        <v>2</v>
      </c>
      <c r="L25" s="134">
        <v>0</v>
      </c>
      <c r="M25" s="135">
        <f t="shared" ref="M25:M27" si="4">SUM(K25:L25)</f>
        <v>2</v>
      </c>
      <c r="N25" s="173"/>
      <c r="O25" s="173"/>
      <c r="P25" s="130"/>
      <c r="Q25" s="11" t="s">
        <v>223</v>
      </c>
      <c r="R25" s="133" t="s">
        <v>110</v>
      </c>
      <c r="S25" s="134">
        <v>2</v>
      </c>
      <c r="T25" s="134">
        <v>0</v>
      </c>
      <c r="U25" s="135">
        <f t="shared" ref="U25:U28" si="5">SUM(S25:T25)</f>
        <v>2</v>
      </c>
    </row>
    <row r="26" spans="1:23" x14ac:dyDescent="0.25">
      <c r="A26" s="11" t="s">
        <v>224</v>
      </c>
      <c r="B26" s="133" t="s">
        <v>114</v>
      </c>
      <c r="C26" s="134">
        <v>2</v>
      </c>
      <c r="D26" s="134">
        <v>0</v>
      </c>
      <c r="E26" s="135">
        <f t="shared" si="3"/>
        <v>2</v>
      </c>
      <c r="F26" s="173" t="s">
        <v>339</v>
      </c>
      <c r="G26" s="173"/>
      <c r="H26" s="130"/>
      <c r="I26" s="11" t="s">
        <v>224</v>
      </c>
      <c r="J26" s="133" t="s">
        <v>114</v>
      </c>
      <c r="K26" s="134">
        <v>2</v>
      </c>
      <c r="L26" s="134">
        <v>0</v>
      </c>
      <c r="M26" s="135">
        <f t="shared" si="4"/>
        <v>2</v>
      </c>
      <c r="N26" s="173"/>
      <c r="O26" s="173"/>
      <c r="P26" s="130"/>
      <c r="Q26" s="11" t="s">
        <v>224</v>
      </c>
      <c r="R26" s="133" t="s">
        <v>114</v>
      </c>
      <c r="S26" s="134">
        <v>2</v>
      </c>
      <c r="T26" s="134">
        <v>0</v>
      </c>
      <c r="U26" s="135">
        <f t="shared" si="5"/>
        <v>2</v>
      </c>
    </row>
    <row r="27" spans="1:23" x14ac:dyDescent="0.25">
      <c r="A27" s="11" t="s">
        <v>225</v>
      </c>
      <c r="B27" s="120" t="s">
        <v>112</v>
      </c>
      <c r="C27" s="132">
        <v>0</v>
      </c>
      <c r="D27" s="128">
        <v>1</v>
      </c>
      <c r="E27" s="129">
        <f t="shared" si="3"/>
        <v>1</v>
      </c>
      <c r="F27" s="173" t="s">
        <v>358</v>
      </c>
      <c r="G27" s="173" t="s">
        <v>341</v>
      </c>
      <c r="H27" s="130"/>
      <c r="I27" s="11" t="s">
        <v>225</v>
      </c>
      <c r="J27" s="120" t="s">
        <v>112</v>
      </c>
      <c r="K27" s="132">
        <v>0</v>
      </c>
      <c r="L27" s="128">
        <v>1</v>
      </c>
      <c r="M27" s="129">
        <f t="shared" si="4"/>
        <v>1</v>
      </c>
      <c r="N27" s="173"/>
      <c r="O27" s="173"/>
      <c r="P27" s="130"/>
      <c r="Q27" s="11" t="s">
        <v>225</v>
      </c>
      <c r="R27" s="120" t="s">
        <v>112</v>
      </c>
      <c r="S27" s="132">
        <v>0</v>
      </c>
      <c r="T27" s="128">
        <v>1</v>
      </c>
      <c r="U27" s="129">
        <f t="shared" si="5"/>
        <v>1</v>
      </c>
    </row>
    <row r="28" spans="1:23" x14ac:dyDescent="0.25">
      <c r="A28" s="11" t="s">
        <v>238</v>
      </c>
      <c r="B28" s="131" t="s">
        <v>136</v>
      </c>
      <c r="C28" s="9">
        <v>2</v>
      </c>
      <c r="D28" s="13">
        <v>0</v>
      </c>
      <c r="E28" s="14">
        <f t="shared" si="3"/>
        <v>2</v>
      </c>
      <c r="F28" s="98" t="s">
        <v>211</v>
      </c>
      <c r="G28" s="98" t="s">
        <v>345</v>
      </c>
      <c r="H28" s="130"/>
      <c r="I28" s="11" t="s">
        <v>239</v>
      </c>
      <c r="J28" s="12" t="s">
        <v>115</v>
      </c>
      <c r="K28" s="20">
        <v>2</v>
      </c>
      <c r="L28" s="20">
        <v>0</v>
      </c>
      <c r="M28" s="10">
        <f>SUM(K28:L28)</f>
        <v>2</v>
      </c>
      <c r="N28" s="98" t="s">
        <v>358</v>
      </c>
      <c r="O28" s="98" t="s">
        <v>363</v>
      </c>
      <c r="P28" s="130"/>
      <c r="Q28" s="11" t="s">
        <v>238</v>
      </c>
      <c r="R28" s="131" t="s">
        <v>136</v>
      </c>
      <c r="S28" s="9">
        <v>2</v>
      </c>
      <c r="T28" s="13">
        <v>0</v>
      </c>
      <c r="U28" s="14">
        <f t="shared" si="5"/>
        <v>2</v>
      </c>
    </row>
    <row r="29" spans="1:23" x14ac:dyDescent="0.25">
      <c r="A29" s="11"/>
      <c r="B29" s="12" t="s">
        <v>137</v>
      </c>
      <c r="C29" s="13">
        <v>2</v>
      </c>
      <c r="D29" s="13">
        <v>0</v>
      </c>
      <c r="E29" s="14">
        <f t="shared" si="3"/>
        <v>2</v>
      </c>
      <c r="F29" s="98" t="s">
        <v>360</v>
      </c>
      <c r="G29" s="98" t="s">
        <v>361</v>
      </c>
      <c r="H29" s="130"/>
      <c r="I29" s="11" t="s">
        <v>240</v>
      </c>
      <c r="J29" s="12" t="s">
        <v>139</v>
      </c>
      <c r="K29" s="20">
        <v>2</v>
      </c>
      <c r="L29" s="137">
        <v>0</v>
      </c>
      <c r="M29" s="138">
        <v>2</v>
      </c>
      <c r="N29" s="161" t="s">
        <v>353</v>
      </c>
      <c r="O29" s="161"/>
      <c r="P29" s="130"/>
      <c r="Q29" s="11" t="s">
        <v>240</v>
      </c>
      <c r="R29" s="12" t="s">
        <v>139</v>
      </c>
      <c r="S29" s="20">
        <v>2</v>
      </c>
      <c r="T29" s="20">
        <v>0</v>
      </c>
      <c r="U29" s="10">
        <f>SUM(S29:T29)</f>
        <v>2</v>
      </c>
    </row>
    <row r="30" spans="1:23" x14ac:dyDescent="0.25">
      <c r="A30" s="11"/>
      <c r="B30" s="163" t="s">
        <v>486</v>
      </c>
      <c r="C30" s="13">
        <v>2</v>
      </c>
      <c r="D30" s="13">
        <v>0</v>
      </c>
      <c r="E30" s="14">
        <f>SUM(C30:D30)</f>
        <v>2</v>
      </c>
      <c r="F30" s="98" t="s">
        <v>362</v>
      </c>
      <c r="G30" s="98" t="s">
        <v>335</v>
      </c>
      <c r="H30" s="130"/>
      <c r="I30" s="11" t="s">
        <v>241</v>
      </c>
      <c r="J30" s="139" t="s">
        <v>140</v>
      </c>
      <c r="K30" s="137">
        <v>2</v>
      </c>
      <c r="L30" s="20">
        <v>0</v>
      </c>
      <c r="M30" s="10">
        <f>SUM(K30:L30)</f>
        <v>2</v>
      </c>
      <c r="N30" s="98" t="s">
        <v>364</v>
      </c>
      <c r="O30" s="98" t="s">
        <v>337</v>
      </c>
      <c r="P30" s="130"/>
      <c r="Q30" s="11" t="s">
        <v>241</v>
      </c>
      <c r="R30" s="139" t="s">
        <v>140</v>
      </c>
      <c r="S30" s="137">
        <v>2</v>
      </c>
      <c r="T30" s="20">
        <v>0</v>
      </c>
      <c r="U30" s="10">
        <f>SUM(S30:T30)</f>
        <v>2</v>
      </c>
    </row>
    <row r="31" spans="1:23" x14ac:dyDescent="0.25">
      <c r="A31" s="11"/>
      <c r="B31" s="12" t="s">
        <v>191</v>
      </c>
      <c r="C31" s="13">
        <v>2</v>
      </c>
      <c r="D31" s="13">
        <v>0</v>
      </c>
      <c r="E31" s="14">
        <f>C31+D31</f>
        <v>2</v>
      </c>
      <c r="F31" s="98" t="s">
        <v>356</v>
      </c>
      <c r="G31" s="98"/>
      <c r="H31" s="130"/>
      <c r="I31" s="11"/>
      <c r="J31" s="12" t="s">
        <v>141</v>
      </c>
      <c r="K31" s="20">
        <v>2</v>
      </c>
      <c r="L31" s="20">
        <v>0</v>
      </c>
      <c r="M31" s="14">
        <f>SUM(K31:L31)</f>
        <v>2</v>
      </c>
      <c r="N31" s="98" t="s">
        <v>370</v>
      </c>
      <c r="O31" s="98"/>
      <c r="P31" s="130"/>
      <c r="Q31" s="11" t="s">
        <v>243</v>
      </c>
      <c r="R31" s="124" t="s">
        <v>194</v>
      </c>
      <c r="S31" s="140">
        <v>2</v>
      </c>
      <c r="T31" s="140">
        <v>0</v>
      </c>
      <c r="U31" s="138">
        <f>S31+T31</f>
        <v>2</v>
      </c>
      <c r="V31" t="s">
        <v>366</v>
      </c>
      <c r="W31" t="s">
        <v>348</v>
      </c>
    </row>
    <row r="32" spans="1:23" x14ac:dyDescent="0.25">
      <c r="A32" s="136"/>
      <c r="B32" s="12" t="s">
        <v>138</v>
      </c>
      <c r="C32" s="13">
        <v>2</v>
      </c>
      <c r="D32" s="140">
        <v>0</v>
      </c>
      <c r="E32" s="14">
        <f>C32+D32</f>
        <v>2</v>
      </c>
      <c r="F32" s="98" t="s">
        <v>339</v>
      </c>
      <c r="G32" s="98"/>
      <c r="H32" s="130"/>
      <c r="I32" s="11"/>
      <c r="J32" s="12" t="s">
        <v>142</v>
      </c>
      <c r="K32" s="20">
        <v>2</v>
      </c>
      <c r="L32" s="27">
        <v>0</v>
      </c>
      <c r="M32" s="14">
        <f>SUM(K32:L32)</f>
        <v>2</v>
      </c>
      <c r="N32" s="98" t="s">
        <v>365</v>
      </c>
      <c r="O32" s="98" t="s">
        <v>358</v>
      </c>
      <c r="P32" s="130"/>
      <c r="Q32" s="11" t="s">
        <v>244</v>
      </c>
      <c r="R32" s="168" t="s">
        <v>198</v>
      </c>
      <c r="S32" s="140">
        <v>2</v>
      </c>
      <c r="T32" s="140">
        <v>0</v>
      </c>
      <c r="U32" s="138">
        <f>S32+T32</f>
        <v>2</v>
      </c>
      <c r="V32" t="s">
        <v>337</v>
      </c>
    </row>
    <row r="33" spans="1:22" ht="15.75" thickBot="1" x14ac:dyDescent="0.3">
      <c r="A33" s="16"/>
      <c r="B33" s="17" t="s">
        <v>192</v>
      </c>
      <c r="C33" s="18">
        <v>0</v>
      </c>
      <c r="D33" s="18">
        <v>1</v>
      </c>
      <c r="E33" s="19">
        <f>+SUM(C33:D33)</f>
        <v>1</v>
      </c>
      <c r="F33" s="98" t="s">
        <v>356</v>
      </c>
      <c r="G33" s="98"/>
      <c r="H33" s="130"/>
      <c r="I33" s="11" t="s">
        <v>242</v>
      </c>
      <c r="J33" s="120" t="s">
        <v>197</v>
      </c>
      <c r="K33" s="23">
        <v>0</v>
      </c>
      <c r="L33" s="20">
        <v>1</v>
      </c>
      <c r="M33" s="14">
        <f>SUM(K33:L33)</f>
        <v>1</v>
      </c>
      <c r="N33" s="98" t="s">
        <v>337</v>
      </c>
      <c r="O33" s="98" t="s">
        <v>366</v>
      </c>
      <c r="P33" s="130"/>
      <c r="Q33" s="11" t="s">
        <v>242</v>
      </c>
      <c r="R33" s="159" t="s">
        <v>197</v>
      </c>
      <c r="S33" s="21">
        <v>0</v>
      </c>
      <c r="T33" s="21">
        <v>1</v>
      </c>
      <c r="U33" s="19">
        <f>SUM(S33:T33)</f>
        <v>1</v>
      </c>
    </row>
    <row r="34" spans="1:22" ht="15.75" thickTop="1" x14ac:dyDescent="0.25">
      <c r="I34" s="67" t="s">
        <v>10</v>
      </c>
      <c r="J34" s="68" t="s">
        <v>10</v>
      </c>
      <c r="K34" s="67" t="s">
        <v>10</v>
      </c>
      <c r="L34" s="67" t="s">
        <v>36</v>
      </c>
      <c r="M34" s="67" t="s">
        <v>10</v>
      </c>
      <c r="N34" s="58"/>
      <c r="O34" s="58"/>
      <c r="Q34" s="58"/>
      <c r="R34" s="59"/>
      <c r="S34" s="58"/>
      <c r="T34" s="58"/>
      <c r="U34" s="58"/>
    </row>
    <row r="35" spans="1:22" x14ac:dyDescent="0.25">
      <c r="Q35" s="55"/>
      <c r="R35" s="55"/>
      <c r="S35" s="55"/>
      <c r="T35" s="55"/>
      <c r="U35" s="55"/>
    </row>
    <row r="36" spans="1:22" ht="24" thickBot="1" x14ac:dyDescent="0.3">
      <c r="A36" s="355" t="s">
        <v>22</v>
      </c>
      <c r="B36" s="355"/>
      <c r="C36" s="355"/>
      <c r="D36" s="355"/>
      <c r="E36" s="355"/>
      <c r="F36" s="172"/>
      <c r="G36" s="172"/>
      <c r="I36" s="355" t="s">
        <v>121</v>
      </c>
      <c r="J36" s="355"/>
      <c r="K36" s="355"/>
      <c r="L36" s="355"/>
      <c r="M36" s="355"/>
      <c r="N36" s="172"/>
      <c r="O36" s="172"/>
      <c r="Q36" s="355" t="s">
        <v>190</v>
      </c>
      <c r="R36" s="355"/>
      <c r="S36" s="355"/>
      <c r="T36" s="355"/>
      <c r="U36" s="355"/>
    </row>
    <row r="37" spans="1:22" ht="17.25" thickTop="1" thickBot="1" x14ac:dyDescent="0.3">
      <c r="A37" s="353" t="s">
        <v>23</v>
      </c>
      <c r="B37" s="354"/>
      <c r="C37" s="29" t="s">
        <v>1</v>
      </c>
      <c r="D37" s="29" t="s">
        <v>2</v>
      </c>
      <c r="E37" s="29" t="s">
        <v>3</v>
      </c>
      <c r="F37" s="100"/>
      <c r="G37" s="100"/>
      <c r="I37" s="353" t="s">
        <v>23</v>
      </c>
      <c r="J37" s="354"/>
      <c r="K37" s="29" t="s">
        <v>1</v>
      </c>
      <c r="L37" s="29" t="s">
        <v>2</v>
      </c>
      <c r="M37" s="29" t="s">
        <v>3</v>
      </c>
      <c r="N37" s="100"/>
      <c r="O37" s="100"/>
      <c r="Q37" s="115" t="s">
        <v>23</v>
      </c>
      <c r="R37" s="115"/>
      <c r="S37" s="29" t="s">
        <v>1</v>
      </c>
      <c r="T37" s="29" t="s">
        <v>2</v>
      </c>
      <c r="U37" s="29" t="s">
        <v>3</v>
      </c>
    </row>
    <row r="38" spans="1:22" ht="16.5" thickTop="1" thickBot="1" x14ac:dyDescent="0.3">
      <c r="A38" s="30" t="s">
        <v>4</v>
      </c>
      <c r="B38" s="31" t="s">
        <v>5</v>
      </c>
      <c r="C38" s="32">
        <f>SUM(C39:C49)</f>
        <v>16</v>
      </c>
      <c r="D38" s="32">
        <f>SUM(D39:D50)</f>
        <v>4</v>
      </c>
      <c r="E38" s="33">
        <f>SUM(E39:E50)</f>
        <v>20</v>
      </c>
      <c r="F38" s="100"/>
      <c r="G38" s="100"/>
      <c r="I38" s="30" t="s">
        <v>4</v>
      </c>
      <c r="J38" s="31" t="s">
        <v>5</v>
      </c>
      <c r="K38" s="32">
        <f>SUM(K39:K48)</f>
        <v>16</v>
      </c>
      <c r="L38" s="32">
        <f>SUM(L40:L49)</f>
        <v>3</v>
      </c>
      <c r="M38" s="33">
        <f>SUM(M39:M49)</f>
        <v>19</v>
      </c>
      <c r="N38" s="100"/>
      <c r="O38" s="100"/>
      <c r="Q38" s="30" t="s">
        <v>4</v>
      </c>
      <c r="R38" s="31" t="s">
        <v>5</v>
      </c>
      <c r="S38" s="32">
        <f>SUM(S39:S50)</f>
        <v>16</v>
      </c>
      <c r="T38" s="32">
        <f>SUM(T39:T50)</f>
        <v>3</v>
      </c>
      <c r="U38" s="33">
        <f>SUM(U39:U50)</f>
        <v>19</v>
      </c>
    </row>
    <row r="39" spans="1:22" x14ac:dyDescent="0.25">
      <c r="A39" s="11" t="s">
        <v>245</v>
      </c>
      <c r="B39" s="108" t="s">
        <v>143</v>
      </c>
      <c r="C39" s="109">
        <v>2</v>
      </c>
      <c r="D39" s="132">
        <v>0</v>
      </c>
      <c r="E39" s="135">
        <f>C39+D39</f>
        <v>2</v>
      </c>
      <c r="F39" s="173" t="s">
        <v>337</v>
      </c>
      <c r="G39" s="173"/>
      <c r="H39" s="126"/>
      <c r="I39" s="11" t="s">
        <v>245</v>
      </c>
      <c r="J39" s="108" t="s">
        <v>143</v>
      </c>
      <c r="K39" s="110">
        <v>2</v>
      </c>
      <c r="L39" s="132">
        <v>0</v>
      </c>
      <c r="M39" s="135">
        <f t="shared" ref="M39:M40" si="6">K39+L39</f>
        <v>2</v>
      </c>
      <c r="N39" s="173"/>
      <c r="O39" s="173"/>
      <c r="P39" s="126"/>
      <c r="Q39" s="11" t="s">
        <v>245</v>
      </c>
      <c r="R39" s="108" t="s">
        <v>143</v>
      </c>
      <c r="S39" s="125">
        <v>2</v>
      </c>
      <c r="T39" s="20">
        <v>0</v>
      </c>
      <c r="U39" s="14">
        <f t="shared" ref="U39:U40" si="7">S39+T39</f>
        <v>2</v>
      </c>
    </row>
    <row r="40" spans="1:22" x14ac:dyDescent="0.25">
      <c r="A40" s="11" t="s">
        <v>246</v>
      </c>
      <c r="B40" s="164" t="s">
        <v>333</v>
      </c>
      <c r="C40" s="134">
        <v>0</v>
      </c>
      <c r="D40" s="132">
        <v>1</v>
      </c>
      <c r="E40" s="135">
        <f>C40+D40</f>
        <v>1</v>
      </c>
      <c r="F40" s="173" t="s">
        <v>337</v>
      </c>
      <c r="G40" s="173"/>
      <c r="H40" s="126"/>
      <c r="I40" s="11" t="s">
        <v>246</v>
      </c>
      <c r="J40" s="164" t="s">
        <v>333</v>
      </c>
      <c r="K40" s="134">
        <v>0</v>
      </c>
      <c r="L40" s="132">
        <v>1</v>
      </c>
      <c r="M40" s="135">
        <f t="shared" si="6"/>
        <v>1</v>
      </c>
      <c r="N40" s="173"/>
      <c r="O40" s="173"/>
      <c r="P40" s="126"/>
      <c r="Q40" s="11" t="s">
        <v>246</v>
      </c>
      <c r="R40" s="164" t="s">
        <v>333</v>
      </c>
      <c r="S40" s="13">
        <v>0</v>
      </c>
      <c r="T40" s="20">
        <v>1</v>
      </c>
      <c r="U40" s="14">
        <f t="shared" si="7"/>
        <v>1</v>
      </c>
    </row>
    <row r="41" spans="1:22" x14ac:dyDescent="0.25">
      <c r="A41" s="11" t="s">
        <v>247</v>
      </c>
      <c r="B41" s="120" t="s">
        <v>151</v>
      </c>
      <c r="C41" s="13">
        <v>2</v>
      </c>
      <c r="D41" s="13">
        <v>0</v>
      </c>
      <c r="E41" s="14">
        <f>SUM(C41:D41)</f>
        <v>2</v>
      </c>
      <c r="F41" s="98" t="s">
        <v>367</v>
      </c>
      <c r="G41" s="98"/>
      <c r="H41" s="126"/>
      <c r="I41" s="11" t="s">
        <v>250</v>
      </c>
      <c r="J41" s="12" t="s">
        <v>117</v>
      </c>
      <c r="K41" s="20">
        <v>2</v>
      </c>
      <c r="L41" s="13">
        <v>0</v>
      </c>
      <c r="M41" s="14">
        <f>K41+L41</f>
        <v>2</v>
      </c>
      <c r="N41" s="98" t="s">
        <v>369</v>
      </c>
      <c r="O41" s="98"/>
      <c r="P41" s="126"/>
      <c r="Q41" s="11" t="s">
        <v>247</v>
      </c>
      <c r="R41" s="120" t="s">
        <v>151</v>
      </c>
      <c r="S41" s="20">
        <v>2</v>
      </c>
      <c r="T41" s="20">
        <v>0</v>
      </c>
      <c r="U41" s="10">
        <f>S41+T41</f>
        <v>2</v>
      </c>
    </row>
    <row r="42" spans="1:22" x14ac:dyDescent="0.25">
      <c r="A42" s="11" t="s">
        <v>248</v>
      </c>
      <c r="B42" s="120" t="s">
        <v>200</v>
      </c>
      <c r="C42" s="13">
        <v>0</v>
      </c>
      <c r="D42" s="13">
        <v>1</v>
      </c>
      <c r="E42" s="14">
        <f>SUM(C42:D42)</f>
        <v>1</v>
      </c>
      <c r="F42" s="98" t="s">
        <v>367</v>
      </c>
      <c r="G42" s="98"/>
      <c r="H42" s="126"/>
      <c r="I42" s="11" t="s">
        <v>251</v>
      </c>
      <c r="J42" s="12" t="s">
        <v>158</v>
      </c>
      <c r="K42" s="13">
        <v>2</v>
      </c>
      <c r="L42" s="20">
        <v>0</v>
      </c>
      <c r="M42" s="14">
        <f>SUM(K42:L42)</f>
        <v>2</v>
      </c>
      <c r="N42" s="98" t="s">
        <v>358</v>
      </c>
      <c r="O42" s="98" t="s">
        <v>357</v>
      </c>
      <c r="P42" s="126"/>
      <c r="Q42" s="11" t="s">
        <v>248</v>
      </c>
      <c r="R42" s="120" t="s">
        <v>200</v>
      </c>
      <c r="S42" s="13">
        <v>0</v>
      </c>
      <c r="T42" s="13">
        <v>1</v>
      </c>
      <c r="U42" s="14">
        <f>SUM(S42:T42)</f>
        <v>1</v>
      </c>
    </row>
    <row r="43" spans="1:22" x14ac:dyDescent="0.25">
      <c r="A43" s="37"/>
      <c r="B43" s="12" t="s">
        <v>147</v>
      </c>
      <c r="C43" s="13">
        <v>2</v>
      </c>
      <c r="D43" s="13">
        <v>0</v>
      </c>
      <c r="E43" s="14">
        <f>+SUM(C43:D43)</f>
        <v>2</v>
      </c>
      <c r="F43" s="98" t="s">
        <v>210</v>
      </c>
      <c r="G43" s="98" t="s">
        <v>335</v>
      </c>
      <c r="H43" s="126"/>
      <c r="I43" s="11" t="s">
        <v>249</v>
      </c>
      <c r="J43" s="157" t="s">
        <v>154</v>
      </c>
      <c r="K43" s="20">
        <v>2</v>
      </c>
      <c r="L43" s="20">
        <v>0</v>
      </c>
      <c r="M43" s="10">
        <f>SUM(K43:L43)</f>
        <v>2</v>
      </c>
      <c r="N43" s="98" t="s">
        <v>364</v>
      </c>
      <c r="O43" s="98" t="s">
        <v>366</v>
      </c>
      <c r="P43" s="126"/>
      <c r="Q43" s="11" t="s">
        <v>249</v>
      </c>
      <c r="R43" s="157" t="s">
        <v>154</v>
      </c>
      <c r="S43" s="20">
        <v>2</v>
      </c>
      <c r="T43" s="20">
        <v>0</v>
      </c>
      <c r="U43" s="14">
        <f>T43+S43</f>
        <v>2</v>
      </c>
    </row>
    <row r="44" spans="1:22" x14ac:dyDescent="0.25">
      <c r="A44" s="37"/>
      <c r="B44" s="12" t="s">
        <v>148</v>
      </c>
      <c r="C44" s="13">
        <v>2</v>
      </c>
      <c r="D44" s="13">
        <v>0</v>
      </c>
      <c r="E44" s="14">
        <f>+SUM(C44:D44)</f>
        <v>2</v>
      </c>
      <c r="F44" s="98" t="s">
        <v>360</v>
      </c>
      <c r="G44" s="98" t="s">
        <v>361</v>
      </c>
      <c r="H44" s="126"/>
      <c r="I44" s="11" t="s">
        <v>252</v>
      </c>
      <c r="J44" s="120" t="s">
        <v>153</v>
      </c>
      <c r="K44" s="20">
        <v>2</v>
      </c>
      <c r="L44" s="20">
        <v>0</v>
      </c>
      <c r="M44" s="14">
        <f>SUM(K44:L44)</f>
        <v>2</v>
      </c>
      <c r="N44" s="98" t="s">
        <v>369</v>
      </c>
      <c r="O44" s="98"/>
      <c r="P44" s="126"/>
      <c r="Q44" s="11" t="s">
        <v>252</v>
      </c>
      <c r="R44" s="120" t="s">
        <v>153</v>
      </c>
      <c r="S44" s="13">
        <v>2</v>
      </c>
      <c r="T44" s="20">
        <v>0</v>
      </c>
      <c r="U44" s="14">
        <f>SUM(S44:T44)</f>
        <v>2</v>
      </c>
    </row>
    <row r="45" spans="1:22" x14ac:dyDescent="0.25">
      <c r="A45" s="37"/>
      <c r="B45" s="12" t="s">
        <v>149</v>
      </c>
      <c r="C45" s="13">
        <v>2</v>
      </c>
      <c r="D45" s="13">
        <v>0</v>
      </c>
      <c r="E45" s="14">
        <f>+SUM(C45:D45)</f>
        <v>2</v>
      </c>
      <c r="F45" s="98" t="s">
        <v>355</v>
      </c>
      <c r="G45" s="98"/>
      <c r="H45" s="126"/>
      <c r="I45" s="11" t="s">
        <v>253</v>
      </c>
      <c r="J45" s="12" t="s">
        <v>155</v>
      </c>
      <c r="K45" s="20">
        <v>2</v>
      </c>
      <c r="L45" s="20">
        <v>0</v>
      </c>
      <c r="M45" s="10">
        <f>K45+L45</f>
        <v>2</v>
      </c>
      <c r="N45" s="98" t="s">
        <v>370</v>
      </c>
      <c r="O45" s="98"/>
      <c r="P45" s="126"/>
      <c r="Q45" s="152"/>
      <c r="R45" s="167" t="s">
        <v>199</v>
      </c>
      <c r="S45" s="111">
        <v>2</v>
      </c>
      <c r="T45" s="111">
        <v>0</v>
      </c>
      <c r="U45" s="10">
        <f>S45+T45</f>
        <v>2</v>
      </c>
      <c r="V45" t="s">
        <v>337</v>
      </c>
    </row>
    <row r="46" spans="1:22" x14ac:dyDescent="0.25">
      <c r="A46" s="37"/>
      <c r="B46" s="12" t="s">
        <v>150</v>
      </c>
      <c r="C46" s="13">
        <v>2</v>
      </c>
      <c r="D46" s="13">
        <v>0</v>
      </c>
      <c r="E46" s="14">
        <f>+SUM(C46:D46)</f>
        <v>2</v>
      </c>
      <c r="F46" s="98" t="s">
        <v>339</v>
      </c>
      <c r="G46" s="98"/>
      <c r="H46" s="126"/>
      <c r="I46" s="11" t="s">
        <v>254</v>
      </c>
      <c r="J46" s="120" t="s">
        <v>156</v>
      </c>
      <c r="K46" s="20">
        <v>2</v>
      </c>
      <c r="L46" s="20">
        <v>0</v>
      </c>
      <c r="M46" s="10">
        <f>SUM(K46:L46)</f>
        <v>2</v>
      </c>
      <c r="N46" s="98" t="s">
        <v>365</v>
      </c>
      <c r="O46" s="98" t="s">
        <v>371</v>
      </c>
      <c r="P46" s="126"/>
      <c r="Q46" s="11" t="s">
        <v>254</v>
      </c>
      <c r="R46" s="120" t="s">
        <v>156</v>
      </c>
      <c r="S46" s="23">
        <v>2</v>
      </c>
      <c r="T46" s="23">
        <v>0</v>
      </c>
      <c r="U46" s="10">
        <f>S46+T46</f>
        <v>2</v>
      </c>
    </row>
    <row r="47" spans="1:22" x14ac:dyDescent="0.25">
      <c r="A47" s="37"/>
      <c r="B47" s="12" t="s">
        <v>145</v>
      </c>
      <c r="C47" s="13">
        <v>2</v>
      </c>
      <c r="D47" s="13">
        <v>0</v>
      </c>
      <c r="E47" s="14">
        <f>+SUM(C47:D47)</f>
        <v>2</v>
      </c>
      <c r="F47" s="98" t="s">
        <v>362</v>
      </c>
      <c r="G47" s="98"/>
      <c r="H47" s="126"/>
      <c r="I47" s="11"/>
      <c r="J47" s="12" t="s">
        <v>157</v>
      </c>
      <c r="K47" s="20">
        <v>2</v>
      </c>
      <c r="L47" s="20">
        <v>0</v>
      </c>
      <c r="M47" s="14">
        <f>SUM(K47:L47)</f>
        <v>2</v>
      </c>
      <c r="N47" s="98" t="s">
        <v>369</v>
      </c>
      <c r="O47" s="98"/>
      <c r="P47" s="126"/>
      <c r="Q47" s="152"/>
      <c r="R47" s="153" t="s">
        <v>202</v>
      </c>
      <c r="S47" s="20">
        <v>2</v>
      </c>
      <c r="T47" s="20">
        <v>0</v>
      </c>
      <c r="U47" s="14">
        <f>S47+T47</f>
        <v>2</v>
      </c>
      <c r="V47" t="s">
        <v>354</v>
      </c>
    </row>
    <row r="48" spans="1:22" ht="15.75" thickBot="1" x14ac:dyDescent="0.3">
      <c r="A48" s="37"/>
      <c r="B48" s="12" t="s">
        <v>146</v>
      </c>
      <c r="C48" s="13">
        <v>2</v>
      </c>
      <c r="D48" s="13">
        <v>0</v>
      </c>
      <c r="E48" s="14">
        <f>SUM(C48:D48)</f>
        <v>2</v>
      </c>
      <c r="F48" s="98" t="s">
        <v>355</v>
      </c>
      <c r="G48" s="98" t="s">
        <v>368</v>
      </c>
      <c r="H48" s="126"/>
      <c r="I48" s="7"/>
      <c r="J48" s="166" t="s">
        <v>118</v>
      </c>
      <c r="K48" s="23">
        <v>0</v>
      </c>
      <c r="L48" s="20">
        <v>1</v>
      </c>
      <c r="M48" s="14">
        <f>SUM(K48:L48)</f>
        <v>1</v>
      </c>
      <c r="N48" s="98" t="s">
        <v>365</v>
      </c>
      <c r="O48" s="98" t="s">
        <v>373</v>
      </c>
      <c r="P48" s="126"/>
      <c r="Q48" s="154"/>
      <c r="R48" s="17" t="s">
        <v>201</v>
      </c>
      <c r="S48" s="21">
        <v>2</v>
      </c>
      <c r="T48" s="21">
        <v>0</v>
      </c>
      <c r="U48" s="19">
        <f>SUM(S48:T48)</f>
        <v>2</v>
      </c>
      <c r="V48" t="s">
        <v>354</v>
      </c>
    </row>
    <row r="49" spans="1:23" ht="16.5" thickTop="1" thickBot="1" x14ac:dyDescent="0.3">
      <c r="A49" s="37"/>
      <c r="B49" s="12" t="s">
        <v>152</v>
      </c>
      <c r="C49" s="13">
        <v>0</v>
      </c>
      <c r="D49" s="13">
        <v>1</v>
      </c>
      <c r="E49" s="14">
        <f>C49+D49</f>
        <v>1</v>
      </c>
      <c r="F49" s="98" t="s">
        <v>355</v>
      </c>
      <c r="G49" s="98" t="s">
        <v>362</v>
      </c>
      <c r="H49" s="126"/>
      <c r="I49" s="16"/>
      <c r="J49" s="165" t="s">
        <v>116</v>
      </c>
      <c r="K49" s="21">
        <v>0</v>
      </c>
      <c r="L49" s="21">
        <v>1</v>
      </c>
      <c r="M49" s="19">
        <f>K49+L49</f>
        <v>1</v>
      </c>
      <c r="N49" s="98" t="s">
        <v>372</v>
      </c>
      <c r="O49" s="98" t="s">
        <v>370</v>
      </c>
      <c r="P49" s="126"/>
      <c r="Q49" s="154"/>
      <c r="R49" s="120" t="s">
        <v>334</v>
      </c>
      <c r="S49" s="13">
        <v>0</v>
      </c>
      <c r="T49" s="20">
        <v>1</v>
      </c>
      <c r="U49" s="14">
        <f>SUM(S49:T49)</f>
        <v>1</v>
      </c>
      <c r="V49" t="s">
        <v>337</v>
      </c>
    </row>
    <row r="50" spans="1:23" ht="16.5" thickTop="1" thickBot="1" x14ac:dyDescent="0.3">
      <c r="A50" s="51"/>
      <c r="B50" s="155" t="s">
        <v>144</v>
      </c>
      <c r="C50" s="156">
        <v>0</v>
      </c>
      <c r="D50" s="156">
        <v>1</v>
      </c>
      <c r="E50" s="104">
        <f>C50+D50</f>
        <v>1</v>
      </c>
      <c r="F50" s="98" t="s">
        <v>339</v>
      </c>
      <c r="G50" s="98"/>
      <c r="H50" s="126"/>
      <c r="I50" s="1"/>
      <c r="J50" s="1"/>
      <c r="K50" s="1"/>
      <c r="L50" s="1"/>
      <c r="M50" s="1"/>
      <c r="N50" s="1"/>
      <c r="O50" s="1"/>
      <c r="P50" s="126"/>
      <c r="Q50" s="1"/>
      <c r="R50" s="96" t="s">
        <v>10</v>
      </c>
      <c r="S50" s="1"/>
      <c r="T50" s="1"/>
      <c r="U50" s="1"/>
    </row>
    <row r="51" spans="1:23" ht="15.75" thickTop="1" x14ac:dyDescent="0.25">
      <c r="A51" s="55"/>
      <c r="B51" s="55"/>
      <c r="C51" s="55"/>
      <c r="D51" s="55"/>
      <c r="E51" s="55"/>
      <c r="F51" s="55"/>
      <c r="G51" s="55"/>
      <c r="I51" s="55"/>
      <c r="J51" s="96"/>
      <c r="K51" s="55"/>
      <c r="L51" s="55"/>
      <c r="M51" s="55"/>
      <c r="N51" s="55"/>
      <c r="O51" s="55"/>
      <c r="Q51" s="55"/>
      <c r="R51" s="55"/>
      <c r="S51" s="55"/>
      <c r="T51" s="55"/>
      <c r="U51" s="55"/>
    </row>
    <row r="52" spans="1:23" ht="24" thickBot="1" x14ac:dyDescent="0.3">
      <c r="A52" s="355" t="s">
        <v>22</v>
      </c>
      <c r="B52" s="355"/>
      <c r="C52" s="355"/>
      <c r="D52" s="355"/>
      <c r="E52" s="355"/>
      <c r="F52" s="172"/>
      <c r="G52" s="172"/>
      <c r="I52" s="355" t="s">
        <v>121</v>
      </c>
      <c r="J52" s="355"/>
      <c r="K52" s="355"/>
      <c r="L52" s="355"/>
      <c r="M52" s="355"/>
      <c r="N52" s="172"/>
      <c r="O52" s="172"/>
      <c r="Q52" s="355" t="s">
        <v>190</v>
      </c>
      <c r="R52" s="355"/>
      <c r="S52" s="355"/>
      <c r="T52" s="355"/>
      <c r="U52" s="355"/>
    </row>
    <row r="53" spans="1:23" ht="17.25" thickTop="1" thickBot="1" x14ac:dyDescent="0.3">
      <c r="A53" s="115" t="s">
        <v>24</v>
      </c>
      <c r="B53" s="115"/>
      <c r="C53" s="29" t="s">
        <v>1</v>
      </c>
      <c r="D53" s="29" t="s">
        <v>2</v>
      </c>
      <c r="E53" s="29" t="s">
        <v>3</v>
      </c>
      <c r="F53" s="100"/>
      <c r="G53" s="100"/>
      <c r="I53" s="113" t="s">
        <v>44</v>
      </c>
      <c r="J53" s="116"/>
      <c r="K53" s="29" t="s">
        <v>1</v>
      </c>
      <c r="L53" s="29" t="s">
        <v>2</v>
      </c>
      <c r="M53" s="29" t="s">
        <v>3</v>
      </c>
      <c r="N53" s="100"/>
      <c r="O53" s="100"/>
      <c r="Q53" s="115" t="s">
        <v>44</v>
      </c>
      <c r="R53" s="115"/>
      <c r="S53" s="29" t="s">
        <v>1</v>
      </c>
      <c r="T53" s="29" t="s">
        <v>2</v>
      </c>
      <c r="U53" s="29" t="s">
        <v>3</v>
      </c>
    </row>
    <row r="54" spans="1:23" ht="16.5" thickTop="1" thickBot="1" x14ac:dyDescent="0.3">
      <c r="A54" s="30" t="s">
        <v>4</v>
      </c>
      <c r="B54" s="31" t="s">
        <v>5</v>
      </c>
      <c r="C54" s="32">
        <f>SUM(C55:C65)</f>
        <v>16</v>
      </c>
      <c r="D54" s="32">
        <f>SUM(D55:D65)</f>
        <v>3</v>
      </c>
      <c r="E54" s="33">
        <f>SUM(E55:E65)</f>
        <v>19</v>
      </c>
      <c r="F54" s="100"/>
      <c r="G54" s="100"/>
      <c r="I54" s="30" t="s">
        <v>4</v>
      </c>
      <c r="J54" s="31" t="s">
        <v>5</v>
      </c>
      <c r="K54" s="32">
        <f>SUM(K55:K65)</f>
        <v>16</v>
      </c>
      <c r="L54" s="32">
        <f>SUM(L55:L65)</f>
        <v>2</v>
      </c>
      <c r="M54" s="33">
        <f>SUM(M55:M65)</f>
        <v>18</v>
      </c>
      <c r="N54" s="100"/>
      <c r="O54" s="100"/>
      <c r="Q54" s="30" t="s">
        <v>4</v>
      </c>
      <c r="R54" s="31" t="s">
        <v>5</v>
      </c>
      <c r="S54" s="32">
        <f>SUM(S55:S65)</f>
        <v>13</v>
      </c>
      <c r="T54" s="32">
        <f>SUM(T55:T65)</f>
        <v>7</v>
      </c>
      <c r="U54" s="33">
        <f>SUM(U55:U65)</f>
        <v>20</v>
      </c>
    </row>
    <row r="55" spans="1:23" x14ac:dyDescent="0.25">
      <c r="A55" s="11" t="s">
        <v>255</v>
      </c>
      <c r="B55" s="120" t="s">
        <v>168</v>
      </c>
      <c r="C55" s="13">
        <v>2</v>
      </c>
      <c r="D55" s="13">
        <v>0</v>
      </c>
      <c r="E55" s="14">
        <f>+SUM(C55:D55)</f>
        <v>2</v>
      </c>
      <c r="F55" s="98" t="s">
        <v>351</v>
      </c>
      <c r="G55" s="98"/>
      <c r="H55" s="130"/>
      <c r="I55" s="11"/>
      <c r="J55" s="12" t="s">
        <v>159</v>
      </c>
      <c r="K55" s="20">
        <v>2</v>
      </c>
      <c r="L55" s="20">
        <v>0</v>
      </c>
      <c r="M55" s="10">
        <f>K55+L55</f>
        <v>2</v>
      </c>
      <c r="N55" s="98" t="s">
        <v>346</v>
      </c>
      <c r="O55" s="98"/>
      <c r="P55" s="130"/>
      <c r="Q55" s="11" t="s">
        <v>255</v>
      </c>
      <c r="R55" s="120" t="s">
        <v>168</v>
      </c>
      <c r="S55" s="13">
        <v>2</v>
      </c>
      <c r="T55" s="13">
        <v>0</v>
      </c>
      <c r="U55" s="14">
        <f>+SUM(S55:T55)</f>
        <v>2</v>
      </c>
    </row>
    <row r="56" spans="1:23" x14ac:dyDescent="0.25">
      <c r="A56" s="37"/>
      <c r="B56" s="12" t="s">
        <v>169</v>
      </c>
      <c r="C56" s="13">
        <v>2</v>
      </c>
      <c r="D56" s="13">
        <v>0</v>
      </c>
      <c r="E56" s="14">
        <f>SUM(C56:D56)</f>
        <v>2</v>
      </c>
      <c r="F56" s="98" t="s">
        <v>355</v>
      </c>
      <c r="G56" s="98" t="s">
        <v>374</v>
      </c>
      <c r="H56" s="130"/>
      <c r="I56" s="11"/>
      <c r="J56" s="12" t="s">
        <v>160</v>
      </c>
      <c r="K56" s="20">
        <v>2</v>
      </c>
      <c r="L56" s="20">
        <v>0</v>
      </c>
      <c r="M56" s="10">
        <f>SUM(K56:L56)</f>
        <v>2</v>
      </c>
      <c r="N56" s="98" t="s">
        <v>372</v>
      </c>
      <c r="O56" s="98"/>
      <c r="P56" s="130"/>
      <c r="Q56" s="11" t="s">
        <v>259</v>
      </c>
      <c r="R56" s="142" t="s">
        <v>260</v>
      </c>
      <c r="S56" s="140">
        <v>2</v>
      </c>
      <c r="T56" s="140">
        <v>0</v>
      </c>
      <c r="U56" s="138">
        <f>T56+S56</f>
        <v>2</v>
      </c>
      <c r="V56" t="s">
        <v>338</v>
      </c>
      <c r="W56" t="s">
        <v>337</v>
      </c>
    </row>
    <row r="57" spans="1:23" x14ac:dyDescent="0.25">
      <c r="A57" s="37"/>
      <c r="B57" s="12" t="s">
        <v>170</v>
      </c>
      <c r="C57" s="13">
        <v>2</v>
      </c>
      <c r="D57" s="13">
        <v>0</v>
      </c>
      <c r="E57" s="14">
        <f>SUM(C57:D57)</f>
        <v>2</v>
      </c>
      <c r="F57" s="98" t="s">
        <v>339</v>
      </c>
      <c r="G57" s="98" t="s">
        <v>368</v>
      </c>
      <c r="H57" s="130"/>
      <c r="I57" s="11"/>
      <c r="J57" s="12" t="s">
        <v>162</v>
      </c>
      <c r="K57" s="20">
        <v>2</v>
      </c>
      <c r="L57" s="20">
        <v>0</v>
      </c>
      <c r="M57" s="10">
        <v>2</v>
      </c>
      <c r="N57" s="98" t="s">
        <v>376</v>
      </c>
      <c r="O57" s="98"/>
      <c r="P57" s="130"/>
      <c r="Q57" s="143"/>
      <c r="R57" s="124" t="s">
        <v>279</v>
      </c>
      <c r="S57" s="140">
        <v>2</v>
      </c>
      <c r="T57" s="140">
        <v>0</v>
      </c>
      <c r="U57" s="138">
        <f>T57+S57</f>
        <v>2</v>
      </c>
      <c r="V57" t="s">
        <v>337</v>
      </c>
    </row>
    <row r="58" spans="1:23" x14ac:dyDescent="0.25">
      <c r="A58" s="37"/>
      <c r="B58" s="12" t="s">
        <v>171</v>
      </c>
      <c r="C58" s="13">
        <v>2</v>
      </c>
      <c r="D58" s="13">
        <v>0</v>
      </c>
      <c r="E58" s="14">
        <f>SUM(C58:D58)</f>
        <v>2</v>
      </c>
      <c r="F58" s="98" t="s">
        <v>356</v>
      </c>
      <c r="G58" s="98" t="s">
        <v>368</v>
      </c>
      <c r="H58" s="130"/>
      <c r="I58" s="11"/>
      <c r="J58" s="12" t="s">
        <v>163</v>
      </c>
      <c r="K58" s="20">
        <v>2</v>
      </c>
      <c r="L58" s="20">
        <v>0</v>
      </c>
      <c r="M58" s="10">
        <f>K58+L58</f>
        <v>2</v>
      </c>
      <c r="N58" s="98" t="s">
        <v>353</v>
      </c>
      <c r="O58" s="98"/>
      <c r="P58" s="130"/>
      <c r="Q58" s="11"/>
      <c r="R58" s="124" t="s">
        <v>204</v>
      </c>
      <c r="S58" s="144">
        <v>2</v>
      </c>
      <c r="T58" s="144">
        <v>1</v>
      </c>
      <c r="U58" s="138">
        <f>S58+T58</f>
        <v>3</v>
      </c>
      <c r="V58" t="s">
        <v>377</v>
      </c>
      <c r="W58" t="s">
        <v>346</v>
      </c>
    </row>
    <row r="59" spans="1:23" x14ac:dyDescent="0.25">
      <c r="A59" s="37"/>
      <c r="B59" s="12" t="s">
        <v>172</v>
      </c>
      <c r="C59" s="13">
        <v>2</v>
      </c>
      <c r="D59" s="13">
        <v>0</v>
      </c>
      <c r="E59" s="14">
        <f>SUM(C59:D59)</f>
        <v>2</v>
      </c>
      <c r="F59" s="98" t="s">
        <v>341</v>
      </c>
      <c r="G59" s="98" t="s">
        <v>375</v>
      </c>
      <c r="H59" s="130"/>
      <c r="I59" s="11"/>
      <c r="J59" s="12" t="s">
        <v>164</v>
      </c>
      <c r="K59" s="20">
        <v>2</v>
      </c>
      <c r="L59" s="20">
        <v>0</v>
      </c>
      <c r="M59" s="10">
        <f>SUM(K59:L59)</f>
        <v>2</v>
      </c>
      <c r="N59" s="98" t="s">
        <v>370</v>
      </c>
      <c r="O59" s="98"/>
      <c r="P59" s="130"/>
      <c r="Q59" s="141"/>
      <c r="R59" s="145" t="s">
        <v>205</v>
      </c>
      <c r="S59" s="146">
        <v>2</v>
      </c>
      <c r="T59" s="146">
        <v>0</v>
      </c>
      <c r="U59" s="147">
        <f>S59+T59</f>
        <v>2</v>
      </c>
      <c r="V59" t="s">
        <v>337</v>
      </c>
      <c r="W59" t="s">
        <v>378</v>
      </c>
    </row>
    <row r="60" spans="1:23" x14ac:dyDescent="0.25">
      <c r="A60" s="37"/>
      <c r="B60" s="12" t="s">
        <v>173</v>
      </c>
      <c r="C60" s="13">
        <v>2</v>
      </c>
      <c r="D60" s="13">
        <v>0</v>
      </c>
      <c r="E60" s="14">
        <f>+SUM(C60:D60)</f>
        <v>2</v>
      </c>
      <c r="F60" s="98" t="s">
        <v>345</v>
      </c>
      <c r="G60" s="98" t="s">
        <v>211</v>
      </c>
      <c r="H60" s="130"/>
      <c r="I60" s="11"/>
      <c r="J60" s="12" t="s">
        <v>165</v>
      </c>
      <c r="K60" s="20">
        <v>2</v>
      </c>
      <c r="L60" s="20">
        <v>0</v>
      </c>
      <c r="M60" s="10">
        <f>K60+L60</f>
        <v>2</v>
      </c>
      <c r="N60" s="98" t="s">
        <v>376</v>
      </c>
      <c r="O60" s="98"/>
      <c r="P60" s="130"/>
      <c r="Q60" s="141"/>
      <c r="R60" s="145" t="s">
        <v>206</v>
      </c>
      <c r="S60" s="146">
        <v>2</v>
      </c>
      <c r="T60" s="146">
        <v>1</v>
      </c>
      <c r="U60" s="147">
        <f>S60+T60</f>
        <v>3</v>
      </c>
      <c r="V60" t="s">
        <v>354</v>
      </c>
      <c r="W60" t="s">
        <v>378</v>
      </c>
    </row>
    <row r="61" spans="1:23" x14ac:dyDescent="0.25">
      <c r="A61" s="37"/>
      <c r="B61" s="12" t="s">
        <v>176</v>
      </c>
      <c r="C61" s="13">
        <v>2</v>
      </c>
      <c r="D61" s="20">
        <v>0</v>
      </c>
      <c r="E61" s="14">
        <v>2</v>
      </c>
      <c r="F61" s="98" t="s">
        <v>338</v>
      </c>
      <c r="G61" s="98" t="s">
        <v>362</v>
      </c>
      <c r="H61" s="130"/>
      <c r="I61" s="11"/>
      <c r="J61" s="12" t="s">
        <v>166</v>
      </c>
      <c r="K61" s="20">
        <v>2</v>
      </c>
      <c r="L61" s="20">
        <v>0</v>
      </c>
      <c r="M61" s="10">
        <f>SUM(K61:L61)</f>
        <v>2</v>
      </c>
      <c r="N61" s="98" t="s">
        <v>358</v>
      </c>
      <c r="O61" s="98"/>
      <c r="P61" s="130"/>
      <c r="Q61" s="141"/>
      <c r="R61" s="145" t="s">
        <v>207</v>
      </c>
      <c r="S61" s="146">
        <v>1</v>
      </c>
      <c r="T61" s="146">
        <v>1</v>
      </c>
      <c r="U61" s="147">
        <f>S61+T61</f>
        <v>2</v>
      </c>
      <c r="V61" t="s">
        <v>366</v>
      </c>
      <c r="W61" t="s">
        <v>379</v>
      </c>
    </row>
    <row r="62" spans="1:23" x14ac:dyDescent="0.25">
      <c r="A62" s="11" t="s">
        <v>258</v>
      </c>
      <c r="B62" s="121" t="s">
        <v>177</v>
      </c>
      <c r="C62" s="13">
        <v>2</v>
      </c>
      <c r="D62" s="20">
        <v>0</v>
      </c>
      <c r="E62" s="14">
        <v>2</v>
      </c>
      <c r="F62" s="98" t="s">
        <v>364</v>
      </c>
      <c r="G62" s="98"/>
      <c r="H62" s="130"/>
      <c r="I62" s="11"/>
      <c r="J62" s="12" t="s">
        <v>212</v>
      </c>
      <c r="K62" s="20">
        <v>2</v>
      </c>
      <c r="L62" s="20">
        <v>0</v>
      </c>
      <c r="M62" s="10">
        <f>SUM(K62:L62)</f>
        <v>2</v>
      </c>
      <c r="N62" s="98" t="s">
        <v>365</v>
      </c>
      <c r="O62" s="98"/>
      <c r="P62" s="130"/>
      <c r="Q62" s="11"/>
      <c r="R62" s="124" t="s">
        <v>280</v>
      </c>
      <c r="S62" s="13">
        <v>0</v>
      </c>
      <c r="T62" s="13">
        <v>1</v>
      </c>
      <c r="U62" s="14">
        <v>1</v>
      </c>
      <c r="V62" t="s">
        <v>337</v>
      </c>
    </row>
    <row r="63" spans="1:23" x14ac:dyDescent="0.25">
      <c r="A63" s="11" t="s">
        <v>256</v>
      </c>
      <c r="B63" s="120" t="s">
        <v>174</v>
      </c>
      <c r="C63" s="13">
        <v>0</v>
      </c>
      <c r="D63" s="13">
        <v>1</v>
      </c>
      <c r="E63" s="14">
        <v>1</v>
      </c>
      <c r="F63" s="98" t="s">
        <v>351</v>
      </c>
      <c r="G63" s="98"/>
      <c r="H63" s="130"/>
      <c r="I63" s="11"/>
      <c r="J63" s="96" t="s">
        <v>167</v>
      </c>
      <c r="K63" s="23">
        <v>0</v>
      </c>
      <c r="L63" s="20">
        <v>1</v>
      </c>
      <c r="M63" s="10">
        <f>SUM(K63:L63)</f>
        <v>1</v>
      </c>
      <c r="N63" s="98" t="s">
        <v>365</v>
      </c>
      <c r="O63" s="98"/>
      <c r="P63" s="130"/>
      <c r="Q63" s="11" t="s">
        <v>256</v>
      </c>
      <c r="R63" s="120" t="s">
        <v>174</v>
      </c>
      <c r="S63" s="140">
        <v>0</v>
      </c>
      <c r="T63" s="140">
        <v>1</v>
      </c>
      <c r="U63" s="138">
        <f>T63+S63</f>
        <v>1</v>
      </c>
    </row>
    <row r="64" spans="1:23" ht="15.75" thickBot="1" x14ac:dyDescent="0.3">
      <c r="A64" s="37"/>
      <c r="B64" s="12" t="s">
        <v>175</v>
      </c>
      <c r="C64" s="13">
        <v>0</v>
      </c>
      <c r="D64" s="13">
        <v>1</v>
      </c>
      <c r="E64" s="14">
        <f>SUM(C64:D64)</f>
        <v>1</v>
      </c>
      <c r="F64" s="98" t="s">
        <v>355</v>
      </c>
      <c r="G64" s="98" t="s">
        <v>356</v>
      </c>
      <c r="H64" s="130"/>
      <c r="I64" s="11" t="s">
        <v>257</v>
      </c>
      <c r="J64" s="159" t="s">
        <v>161</v>
      </c>
      <c r="K64" s="21">
        <v>0</v>
      </c>
      <c r="L64" s="21">
        <v>1</v>
      </c>
      <c r="M64" s="19">
        <f>SUM(K64:L64)</f>
        <v>1</v>
      </c>
      <c r="N64" s="98" t="s">
        <v>365</v>
      </c>
      <c r="O64" s="98"/>
      <c r="P64" s="130"/>
      <c r="Q64" s="11" t="s">
        <v>257</v>
      </c>
      <c r="R64" s="157" t="s">
        <v>161</v>
      </c>
      <c r="S64" s="144">
        <v>0</v>
      </c>
      <c r="T64" s="144">
        <v>1</v>
      </c>
      <c r="U64" s="138">
        <f>S64+T64</f>
        <v>1</v>
      </c>
    </row>
    <row r="65" spans="1:23" ht="16.5" thickTop="1" thickBot="1" x14ac:dyDescent="0.3">
      <c r="A65" s="46"/>
      <c r="B65" s="17" t="s">
        <v>178</v>
      </c>
      <c r="C65" s="18">
        <v>0</v>
      </c>
      <c r="D65" s="18">
        <v>1</v>
      </c>
      <c r="E65" s="19">
        <f>SUM(C65:D65)</f>
        <v>1</v>
      </c>
      <c r="F65" s="98" t="s">
        <v>355</v>
      </c>
      <c r="G65" s="98" t="s">
        <v>362</v>
      </c>
      <c r="H65" s="130"/>
      <c r="I65" s="98" t="s">
        <v>10</v>
      </c>
      <c r="J65" s="130"/>
      <c r="K65" s="130"/>
      <c r="L65" s="130"/>
      <c r="M65" s="130"/>
      <c r="N65" s="130"/>
      <c r="O65" s="130"/>
      <c r="P65" s="130"/>
      <c r="Q65" s="16"/>
      <c r="R65" s="158" t="s">
        <v>208</v>
      </c>
      <c r="S65" s="103">
        <v>0</v>
      </c>
      <c r="T65" s="103">
        <v>1</v>
      </c>
      <c r="U65" s="104">
        <f>SUM(S65:T65)</f>
        <v>1</v>
      </c>
      <c r="V65" t="s">
        <v>378</v>
      </c>
      <c r="W65" t="s">
        <v>337</v>
      </c>
    </row>
    <row r="66" spans="1:23" ht="15.75" thickTop="1" x14ac:dyDescent="0.25">
      <c r="A66" s="58"/>
      <c r="B66" s="59"/>
      <c r="C66" s="58"/>
      <c r="D66" s="58"/>
      <c r="E66" s="58"/>
      <c r="F66" s="58"/>
      <c r="G66" s="58"/>
      <c r="I66" s="55"/>
      <c r="J66" s="55"/>
      <c r="K66" s="55"/>
      <c r="L66" s="55"/>
      <c r="M66" s="55"/>
      <c r="N66" s="55"/>
      <c r="O66" s="55"/>
      <c r="Q66" s="58"/>
      <c r="R66" s="59"/>
      <c r="S66" s="58"/>
      <c r="T66" s="58"/>
      <c r="U66" s="58"/>
    </row>
    <row r="67" spans="1:23" x14ac:dyDescent="0.25">
      <c r="A67" s="58"/>
      <c r="I67" s="55"/>
      <c r="J67" s="55"/>
      <c r="K67" s="55"/>
      <c r="L67" s="55"/>
      <c r="M67" s="55"/>
      <c r="N67" s="55"/>
      <c r="O67" s="55"/>
      <c r="Q67" s="58"/>
      <c r="S67" s="58"/>
      <c r="T67" s="58"/>
      <c r="U67" s="58"/>
    </row>
    <row r="68" spans="1:23" ht="24" thickBot="1" x14ac:dyDescent="0.3">
      <c r="A68" s="355" t="s">
        <v>22</v>
      </c>
      <c r="B68" s="355"/>
      <c r="C68" s="355"/>
      <c r="D68" s="355"/>
      <c r="E68" s="355"/>
      <c r="F68" s="172"/>
      <c r="G68" s="172"/>
      <c r="I68" s="355" t="s">
        <v>121</v>
      </c>
      <c r="J68" s="355"/>
      <c r="K68" s="355"/>
      <c r="L68" s="355"/>
      <c r="M68" s="355"/>
      <c r="N68" s="172"/>
      <c r="O68" s="172"/>
      <c r="Q68" s="355" t="s">
        <v>190</v>
      </c>
      <c r="R68" s="355"/>
      <c r="S68" s="355"/>
      <c r="T68" s="355"/>
      <c r="U68" s="355"/>
    </row>
    <row r="69" spans="1:23" ht="17.25" thickTop="1" thickBot="1" x14ac:dyDescent="0.3">
      <c r="A69" s="115" t="s">
        <v>28</v>
      </c>
      <c r="B69" s="115"/>
      <c r="C69" s="29" t="s">
        <v>1</v>
      </c>
      <c r="D69" s="29" t="s">
        <v>2</v>
      </c>
      <c r="E69" s="29" t="s">
        <v>3</v>
      </c>
      <c r="F69" s="100"/>
      <c r="G69" s="100"/>
      <c r="I69" s="117" t="s">
        <v>28</v>
      </c>
      <c r="J69" s="118"/>
      <c r="K69" s="29" t="s">
        <v>1</v>
      </c>
      <c r="L69" s="29" t="s">
        <v>2</v>
      </c>
      <c r="M69" s="29" t="s">
        <v>3</v>
      </c>
      <c r="N69" s="100"/>
      <c r="O69" s="100"/>
      <c r="Q69" s="115" t="s">
        <v>28</v>
      </c>
      <c r="R69" s="115"/>
      <c r="S69" s="29" t="s">
        <v>1</v>
      </c>
      <c r="T69" s="29" t="s">
        <v>2</v>
      </c>
      <c r="U69" s="29" t="s">
        <v>3</v>
      </c>
    </row>
    <row r="70" spans="1:23" ht="16.5" thickTop="1" thickBot="1" x14ac:dyDescent="0.3">
      <c r="A70" s="3" t="s">
        <v>4</v>
      </c>
      <c r="B70" s="4" t="s">
        <v>5</v>
      </c>
      <c r="C70" s="5">
        <f>SUM(C71:C80)</f>
        <v>11</v>
      </c>
      <c r="D70" s="5">
        <f>SUM(D71:D78)</f>
        <v>4</v>
      </c>
      <c r="E70" s="6">
        <f>SUM(E71:E81)</f>
        <v>15</v>
      </c>
      <c r="F70" s="97"/>
      <c r="G70" s="97"/>
      <c r="H70" s="130"/>
      <c r="I70" s="3" t="s">
        <v>4</v>
      </c>
      <c r="J70" s="4" t="s">
        <v>5</v>
      </c>
      <c r="K70" s="5">
        <f>SUM(K71:K81)</f>
        <v>11</v>
      </c>
      <c r="L70" s="5">
        <f>SUM(L71:L81)</f>
        <v>4</v>
      </c>
      <c r="M70" s="6">
        <f>SUM(M71:M81)</f>
        <v>15</v>
      </c>
      <c r="N70" s="97"/>
      <c r="O70" s="97"/>
      <c r="P70" s="130"/>
      <c r="Q70" s="3" t="s">
        <v>4</v>
      </c>
      <c r="R70" s="4" t="s">
        <v>5</v>
      </c>
      <c r="S70" s="5">
        <f>SUM(S71:S79)</f>
        <v>9</v>
      </c>
      <c r="T70" s="5">
        <f>SUM(T71:T79)</f>
        <v>2</v>
      </c>
      <c r="U70" s="6">
        <f>SUM(U71:U79)</f>
        <v>15</v>
      </c>
    </row>
    <row r="71" spans="1:23" x14ac:dyDescent="0.25">
      <c r="A71" s="11" t="s">
        <v>261</v>
      </c>
      <c r="B71" s="119" t="s">
        <v>179</v>
      </c>
      <c r="C71" s="105">
        <v>1</v>
      </c>
      <c r="D71" s="13">
        <v>0</v>
      </c>
      <c r="E71" s="14">
        <f>C71+D71</f>
        <v>1</v>
      </c>
      <c r="F71" s="98" t="s">
        <v>355</v>
      </c>
      <c r="G71" s="98" t="s">
        <v>380</v>
      </c>
      <c r="H71" s="130"/>
      <c r="I71" s="11" t="s">
        <v>261</v>
      </c>
      <c r="J71" s="119" t="s">
        <v>179</v>
      </c>
      <c r="K71" s="105">
        <v>1</v>
      </c>
      <c r="L71" s="13">
        <v>0</v>
      </c>
      <c r="M71" s="14">
        <f>K71+L71</f>
        <v>1</v>
      </c>
      <c r="N71" s="98"/>
      <c r="O71" s="98"/>
      <c r="P71" s="130"/>
      <c r="Q71" s="11" t="s">
        <v>261</v>
      </c>
      <c r="R71" s="119" t="s">
        <v>179</v>
      </c>
      <c r="S71" s="144">
        <v>1</v>
      </c>
      <c r="T71" s="144">
        <v>0</v>
      </c>
      <c r="U71" s="147">
        <f>SUM(S71:T71)</f>
        <v>1</v>
      </c>
    </row>
    <row r="72" spans="1:23" x14ac:dyDescent="0.25">
      <c r="A72" s="11" t="s">
        <v>262</v>
      </c>
      <c r="B72" s="120" t="s">
        <v>113</v>
      </c>
      <c r="C72" s="20">
        <v>2</v>
      </c>
      <c r="D72" s="13">
        <v>0</v>
      </c>
      <c r="E72" s="14">
        <f t="shared" ref="E72:E75" si="8">C72+D72</f>
        <v>2</v>
      </c>
      <c r="F72" s="98" t="s">
        <v>348</v>
      </c>
      <c r="G72" s="98"/>
      <c r="H72" s="130"/>
      <c r="I72" s="11" t="s">
        <v>262</v>
      </c>
      <c r="J72" s="120" t="s">
        <v>113</v>
      </c>
      <c r="K72" s="20">
        <v>2</v>
      </c>
      <c r="L72" s="20">
        <v>0</v>
      </c>
      <c r="M72" s="10">
        <f>K72+L72</f>
        <v>2</v>
      </c>
      <c r="N72" s="98"/>
      <c r="O72" s="98"/>
      <c r="P72" s="130"/>
      <c r="Q72" s="11" t="s">
        <v>262</v>
      </c>
      <c r="R72" s="120" t="s">
        <v>113</v>
      </c>
      <c r="S72" s="146">
        <v>2</v>
      </c>
      <c r="T72" s="146">
        <v>0</v>
      </c>
      <c r="U72" s="147">
        <f>S72+T72</f>
        <v>2</v>
      </c>
    </row>
    <row r="73" spans="1:23" x14ac:dyDescent="0.25">
      <c r="A73" s="11" t="s">
        <v>263</v>
      </c>
      <c r="B73" s="120" t="s">
        <v>180</v>
      </c>
      <c r="C73" s="13">
        <v>0</v>
      </c>
      <c r="D73" s="111">
        <v>1</v>
      </c>
      <c r="E73" s="14">
        <f t="shared" si="8"/>
        <v>1</v>
      </c>
      <c r="F73" s="98"/>
      <c r="G73" s="98"/>
      <c r="H73" s="130"/>
      <c r="I73" s="11" t="s">
        <v>263</v>
      </c>
      <c r="J73" s="120" t="s">
        <v>180</v>
      </c>
      <c r="K73" s="13">
        <v>0</v>
      </c>
      <c r="L73" s="111">
        <v>1</v>
      </c>
      <c r="M73" s="10">
        <f>K73+L73</f>
        <v>1</v>
      </c>
      <c r="N73" s="98"/>
      <c r="O73" s="98"/>
      <c r="P73" s="130"/>
      <c r="Q73" s="11" t="s">
        <v>263</v>
      </c>
      <c r="R73" s="120" t="s">
        <v>180</v>
      </c>
      <c r="S73" s="146">
        <v>0</v>
      </c>
      <c r="T73" s="146">
        <v>1</v>
      </c>
      <c r="U73" s="147">
        <f>S73+T73</f>
        <v>1</v>
      </c>
    </row>
    <row r="74" spans="1:23" x14ac:dyDescent="0.25">
      <c r="A74" s="11" t="s">
        <v>264</v>
      </c>
      <c r="B74" s="120" t="s">
        <v>181</v>
      </c>
      <c r="C74" s="13">
        <v>0</v>
      </c>
      <c r="D74" s="20">
        <v>1</v>
      </c>
      <c r="E74" s="14">
        <f t="shared" si="8"/>
        <v>1</v>
      </c>
      <c r="F74" s="98"/>
      <c r="G74" s="98"/>
      <c r="H74" s="130"/>
      <c r="I74" s="11" t="s">
        <v>264</v>
      </c>
      <c r="J74" s="120" t="s">
        <v>181</v>
      </c>
      <c r="K74" s="13">
        <v>0</v>
      </c>
      <c r="L74" s="20">
        <v>1</v>
      </c>
      <c r="M74" s="14">
        <f t="shared" ref="M74:M75" si="9">K74+L74</f>
        <v>1</v>
      </c>
      <c r="N74" s="98"/>
      <c r="O74" s="98"/>
      <c r="P74" s="130"/>
      <c r="Q74" s="11" t="s">
        <v>264</v>
      </c>
      <c r="R74" s="120" t="s">
        <v>181</v>
      </c>
      <c r="S74" s="20">
        <v>0</v>
      </c>
      <c r="T74" s="20">
        <v>1</v>
      </c>
      <c r="U74" s="14">
        <f>S74+T74</f>
        <v>1</v>
      </c>
    </row>
    <row r="75" spans="1:23" x14ac:dyDescent="0.25">
      <c r="A75" s="11" t="s">
        <v>283</v>
      </c>
      <c r="B75" s="12" t="s">
        <v>182</v>
      </c>
      <c r="C75" s="20">
        <v>2</v>
      </c>
      <c r="D75" s="13">
        <v>0</v>
      </c>
      <c r="E75" s="14">
        <f t="shared" si="8"/>
        <v>2</v>
      </c>
      <c r="F75" s="98" t="s">
        <v>368</v>
      </c>
      <c r="G75" s="98"/>
      <c r="H75" s="130"/>
      <c r="I75" s="11" t="s">
        <v>287</v>
      </c>
      <c r="J75" s="148" t="s">
        <v>189</v>
      </c>
      <c r="K75" s="20">
        <v>2</v>
      </c>
      <c r="L75" s="20">
        <v>0</v>
      </c>
      <c r="M75" s="14">
        <f t="shared" si="9"/>
        <v>2</v>
      </c>
      <c r="N75" s="98" t="s">
        <v>376</v>
      </c>
      <c r="O75" s="98" t="s">
        <v>346</v>
      </c>
      <c r="P75" s="130"/>
      <c r="Q75" s="11" t="s">
        <v>291</v>
      </c>
      <c r="R75" s="124" t="s">
        <v>216</v>
      </c>
      <c r="S75" s="144">
        <v>2</v>
      </c>
      <c r="T75" s="144">
        <v>0</v>
      </c>
      <c r="U75" s="147">
        <f>SUM(S75:T75)</f>
        <v>2</v>
      </c>
      <c r="V75" t="s">
        <v>364</v>
      </c>
      <c r="W75" t="s">
        <v>381</v>
      </c>
    </row>
    <row r="76" spans="1:23" x14ac:dyDescent="0.25">
      <c r="A76" s="11" t="s">
        <v>284</v>
      </c>
      <c r="B76" s="12" t="s">
        <v>183</v>
      </c>
      <c r="C76" s="13">
        <v>2</v>
      </c>
      <c r="D76" s="9">
        <v>0</v>
      </c>
      <c r="E76" s="10">
        <f>C76+D76</f>
        <v>2</v>
      </c>
      <c r="F76" s="98" t="s">
        <v>341</v>
      </c>
      <c r="G76" s="98" t="s">
        <v>375</v>
      </c>
      <c r="H76" s="130"/>
      <c r="I76" s="11" t="s">
        <v>288</v>
      </c>
      <c r="J76" s="121" t="s">
        <v>193</v>
      </c>
      <c r="K76" s="20">
        <v>2</v>
      </c>
      <c r="L76" s="20">
        <v>0</v>
      </c>
      <c r="M76" s="14">
        <f>K76+L76</f>
        <v>2</v>
      </c>
      <c r="N76" s="98" t="s">
        <v>365</v>
      </c>
      <c r="O76" s="98" t="s">
        <v>369</v>
      </c>
      <c r="P76" s="130"/>
      <c r="Q76" s="11" t="s">
        <v>292</v>
      </c>
      <c r="R76" s="145" t="s">
        <v>217</v>
      </c>
      <c r="S76" s="146">
        <v>2</v>
      </c>
      <c r="T76" s="146">
        <v>0</v>
      </c>
      <c r="U76" s="147">
        <f>S76+T76</f>
        <v>2</v>
      </c>
      <c r="V76" t="s">
        <v>354</v>
      </c>
    </row>
    <row r="77" spans="1:23" x14ac:dyDescent="0.25">
      <c r="A77" s="11" t="s">
        <v>285</v>
      </c>
      <c r="B77" s="12" t="s">
        <v>184</v>
      </c>
      <c r="C77" s="13">
        <v>0</v>
      </c>
      <c r="D77" s="13">
        <v>1</v>
      </c>
      <c r="E77" s="14">
        <f>SUM(C77:D77)</f>
        <v>1</v>
      </c>
      <c r="F77" s="98" t="s">
        <v>338</v>
      </c>
      <c r="G77" s="98" t="s">
        <v>340</v>
      </c>
      <c r="H77" s="130"/>
      <c r="I77" s="11" t="s">
        <v>289</v>
      </c>
      <c r="J77" s="24" t="s">
        <v>188</v>
      </c>
      <c r="K77" s="23">
        <v>0</v>
      </c>
      <c r="L77" s="13">
        <v>1</v>
      </c>
      <c r="M77" s="14">
        <f>K77+L77</f>
        <v>1</v>
      </c>
      <c r="N77" s="98" t="s">
        <v>358</v>
      </c>
      <c r="O77" s="98"/>
      <c r="P77" s="130"/>
      <c r="Q77" s="11" t="s">
        <v>293</v>
      </c>
      <c r="R77" s="145" t="s">
        <v>218</v>
      </c>
      <c r="S77" s="146">
        <v>2</v>
      </c>
      <c r="T77" s="146">
        <v>0</v>
      </c>
      <c r="U77" s="147">
        <f>S77+T77</f>
        <v>2</v>
      </c>
      <c r="V77" t="s">
        <v>377</v>
      </c>
      <c r="W77" t="s">
        <v>337</v>
      </c>
    </row>
    <row r="78" spans="1:23" x14ac:dyDescent="0.25">
      <c r="A78" s="11" t="s">
        <v>286</v>
      </c>
      <c r="B78" s="12" t="s">
        <v>185</v>
      </c>
      <c r="C78" s="13">
        <v>0</v>
      </c>
      <c r="D78" s="20">
        <v>1</v>
      </c>
      <c r="E78" s="14">
        <f>C78+D78</f>
        <v>1</v>
      </c>
      <c r="F78" s="98" t="s">
        <v>339</v>
      </c>
      <c r="G78" s="98"/>
      <c r="H78" s="130"/>
      <c r="I78" s="11" t="s">
        <v>290</v>
      </c>
      <c r="J78" s="12" t="s">
        <v>187</v>
      </c>
      <c r="K78" s="20">
        <v>0</v>
      </c>
      <c r="L78" s="20">
        <v>1</v>
      </c>
      <c r="M78" s="14">
        <f>K78+L78</f>
        <v>1</v>
      </c>
      <c r="N78" s="98"/>
      <c r="O78" s="98"/>
      <c r="P78" s="130"/>
      <c r="Q78" s="11" t="s">
        <v>10</v>
      </c>
      <c r="R78" s="12" t="s">
        <v>186</v>
      </c>
      <c r="S78" s="20" t="s">
        <v>27</v>
      </c>
      <c r="T78" s="20" t="s">
        <v>27</v>
      </c>
      <c r="U78" s="14">
        <v>2</v>
      </c>
    </row>
    <row r="79" spans="1:23" ht="15.75" thickBot="1" x14ac:dyDescent="0.3">
      <c r="A79" s="11"/>
      <c r="B79" s="12" t="s">
        <v>186</v>
      </c>
      <c r="C79" s="13">
        <v>2</v>
      </c>
      <c r="D79" s="13">
        <v>0</v>
      </c>
      <c r="E79" s="122">
        <f>C79+D79</f>
        <v>2</v>
      </c>
      <c r="F79" s="160"/>
      <c r="G79" s="160"/>
      <c r="H79" s="130"/>
      <c r="I79" s="11"/>
      <c r="J79" s="12" t="s">
        <v>186</v>
      </c>
      <c r="K79" s="20">
        <v>2</v>
      </c>
      <c r="L79" s="111">
        <v>0</v>
      </c>
      <c r="M79" s="10">
        <v>2</v>
      </c>
      <c r="N79" s="98"/>
      <c r="O79" s="98"/>
      <c r="P79" s="130"/>
      <c r="Q79" s="16" t="s">
        <v>10</v>
      </c>
      <c r="R79" s="17" t="s">
        <v>186</v>
      </c>
      <c r="S79" s="21" t="s">
        <v>27</v>
      </c>
      <c r="T79" s="21" t="s">
        <v>27</v>
      </c>
      <c r="U79" s="19">
        <v>2</v>
      </c>
    </row>
    <row r="80" spans="1:23" ht="15.75" thickTop="1" x14ac:dyDescent="0.25">
      <c r="A80" s="149"/>
      <c r="B80" s="12" t="s">
        <v>186</v>
      </c>
      <c r="C80" s="13">
        <v>2</v>
      </c>
      <c r="D80" s="13">
        <v>0</v>
      </c>
      <c r="E80" s="122">
        <f t="shared" ref="E80" si="10">C80+D80</f>
        <v>2</v>
      </c>
      <c r="F80" s="160"/>
      <c r="G80" s="160"/>
      <c r="H80" s="130"/>
      <c r="I80" s="11"/>
      <c r="J80" s="12" t="s">
        <v>186</v>
      </c>
      <c r="K80" s="20">
        <v>2</v>
      </c>
      <c r="L80" s="20">
        <v>0</v>
      </c>
      <c r="M80" s="14">
        <v>2</v>
      </c>
      <c r="N80" s="98"/>
      <c r="O80" s="98"/>
      <c r="P80" s="130"/>
      <c r="Q80" s="150"/>
      <c r="R80" s="150"/>
      <c r="S80" s="150"/>
      <c r="T80" s="150"/>
      <c r="U80" s="150"/>
    </row>
    <row r="81" spans="1:21" ht="15.75" thickBot="1" x14ac:dyDescent="0.3">
      <c r="A81" s="151"/>
      <c r="B81" s="17" t="s">
        <v>10</v>
      </c>
      <c r="C81" s="18" t="s">
        <v>10</v>
      </c>
      <c r="D81" s="18" t="s">
        <v>10</v>
      </c>
      <c r="E81" s="123" t="s">
        <v>10</v>
      </c>
      <c r="F81" s="160"/>
      <c r="G81" s="160"/>
      <c r="H81" s="130"/>
      <c r="I81" s="16"/>
      <c r="J81" s="169" t="s">
        <v>10</v>
      </c>
      <c r="K81" s="103" t="s">
        <v>10</v>
      </c>
      <c r="L81" s="103" t="s">
        <v>10</v>
      </c>
      <c r="M81" s="104" t="s">
        <v>10</v>
      </c>
      <c r="N81" s="98"/>
      <c r="O81" s="98"/>
      <c r="P81" s="130"/>
      <c r="Q81" s="130"/>
      <c r="R81" s="130"/>
      <c r="S81" s="130"/>
      <c r="T81" s="130"/>
      <c r="U81" s="130"/>
    </row>
    <row r="82" spans="1:21" ht="15.75" thickTop="1" x14ac:dyDescent="0.25">
      <c r="A82" s="55"/>
      <c r="B82" s="55"/>
      <c r="C82" s="55"/>
      <c r="D82" s="55"/>
      <c r="E82" s="55"/>
      <c r="F82" s="55"/>
      <c r="G82" s="55"/>
      <c r="I82" s="58"/>
      <c r="J82" s="59"/>
      <c r="K82" s="58"/>
      <c r="L82" s="58"/>
      <c r="M82" s="58"/>
      <c r="N82" s="58"/>
      <c r="O82" s="58"/>
    </row>
    <row r="83" spans="1:21" x14ac:dyDescent="0.25">
      <c r="A83" s="55"/>
      <c r="B83" s="55"/>
      <c r="C83" s="55"/>
      <c r="D83" s="55"/>
      <c r="E83" s="55"/>
      <c r="F83" s="55"/>
      <c r="G83" s="55"/>
      <c r="I83" s="58"/>
      <c r="J83" s="59"/>
      <c r="K83" s="58"/>
      <c r="L83" s="58"/>
      <c r="M83" s="58"/>
      <c r="N83" s="58"/>
      <c r="O83" s="58"/>
    </row>
    <row r="84" spans="1:21" ht="24" thickBot="1" x14ac:dyDescent="0.3">
      <c r="A84" s="355" t="s">
        <v>22</v>
      </c>
      <c r="B84" s="355"/>
      <c r="C84" s="355"/>
      <c r="D84" s="355"/>
      <c r="E84" s="355"/>
      <c r="F84" s="172"/>
      <c r="G84" s="172"/>
      <c r="I84" s="355" t="s">
        <v>121</v>
      </c>
      <c r="J84" s="355"/>
      <c r="K84" s="355"/>
      <c r="L84" s="355"/>
      <c r="M84" s="355"/>
      <c r="N84" s="172"/>
      <c r="O84" s="172"/>
      <c r="Q84" s="355" t="s">
        <v>190</v>
      </c>
      <c r="R84" s="355"/>
      <c r="S84" s="355"/>
      <c r="T84" s="355"/>
      <c r="U84" s="355"/>
    </row>
    <row r="85" spans="1:21" ht="17.25" thickTop="1" thickBot="1" x14ac:dyDescent="0.3">
      <c r="A85" s="115" t="s">
        <v>31</v>
      </c>
      <c r="B85" s="115"/>
      <c r="C85" s="29" t="s">
        <v>1</v>
      </c>
      <c r="D85" s="29" t="s">
        <v>2</v>
      </c>
      <c r="E85" s="29" t="s">
        <v>3</v>
      </c>
      <c r="F85" s="100"/>
      <c r="G85" s="100"/>
      <c r="I85" s="117" t="s">
        <v>46</v>
      </c>
      <c r="J85" s="118"/>
      <c r="K85" s="29" t="s">
        <v>1</v>
      </c>
      <c r="L85" s="29" t="s">
        <v>2</v>
      </c>
      <c r="M85" s="29" t="s">
        <v>3</v>
      </c>
      <c r="N85" s="100"/>
      <c r="O85" s="100"/>
      <c r="Q85" s="115" t="s">
        <v>46</v>
      </c>
      <c r="R85" s="115"/>
      <c r="S85" s="29" t="s">
        <v>1</v>
      </c>
      <c r="T85" s="29" t="s">
        <v>2</v>
      </c>
      <c r="U85" s="29" t="s">
        <v>3</v>
      </c>
    </row>
    <row r="86" spans="1:21" ht="16.5" thickTop="1" thickBot="1" x14ac:dyDescent="0.3">
      <c r="A86" s="30" t="s">
        <v>4</v>
      </c>
      <c r="B86" s="31" t="s">
        <v>5</v>
      </c>
      <c r="C86" s="32">
        <f>SUM(C87:C92)</f>
        <v>4</v>
      </c>
      <c r="D86" s="32">
        <f>SUM(D87:D92)</f>
        <v>9</v>
      </c>
      <c r="E86" s="32">
        <f>SUM(E87:E92)</f>
        <v>13</v>
      </c>
      <c r="F86" s="100"/>
      <c r="G86" s="100"/>
      <c r="I86" s="30" t="s">
        <v>4</v>
      </c>
      <c r="J86" s="31" t="s">
        <v>5</v>
      </c>
      <c r="K86" s="32">
        <f>SUM(K87:K92)</f>
        <v>6</v>
      </c>
      <c r="L86" s="32">
        <f>SUM(L87:L92)</f>
        <v>9</v>
      </c>
      <c r="M86" s="33">
        <f>SUM(M87:M92)</f>
        <v>15</v>
      </c>
      <c r="N86" s="100"/>
      <c r="O86" s="100"/>
      <c r="Q86" s="30" t="s">
        <v>4</v>
      </c>
      <c r="R86" s="31" t="s">
        <v>5</v>
      </c>
      <c r="S86" s="32">
        <f>SUM(S87:S92)</f>
        <v>2</v>
      </c>
      <c r="T86" s="32">
        <f>SUM(T87:T92)</f>
        <v>9</v>
      </c>
      <c r="U86" s="33">
        <f>SUM(U87:U92)</f>
        <v>13</v>
      </c>
    </row>
    <row r="87" spans="1:21" x14ac:dyDescent="0.25">
      <c r="A87" s="170" t="s">
        <v>10</v>
      </c>
      <c r="B87" s="50" t="s">
        <v>213</v>
      </c>
      <c r="C87" s="61">
        <v>0</v>
      </c>
      <c r="D87" s="35">
        <v>4</v>
      </c>
      <c r="E87" s="36">
        <f>D87+C87</f>
        <v>4</v>
      </c>
      <c r="F87" s="58"/>
      <c r="G87" s="58"/>
      <c r="I87" s="170" t="s">
        <v>10</v>
      </c>
      <c r="J87" s="50" t="s">
        <v>213</v>
      </c>
      <c r="K87" s="61">
        <v>0</v>
      </c>
      <c r="L87" s="61">
        <v>4</v>
      </c>
      <c r="M87" s="36">
        <f>L87+K87</f>
        <v>4</v>
      </c>
      <c r="N87" s="58"/>
      <c r="O87" s="58"/>
      <c r="Q87" s="170" t="s">
        <v>10</v>
      </c>
      <c r="R87" s="50" t="s">
        <v>213</v>
      </c>
      <c r="S87" s="61">
        <v>0</v>
      </c>
      <c r="T87" s="61">
        <v>4</v>
      </c>
      <c r="U87" s="36">
        <f>T87+S87</f>
        <v>4</v>
      </c>
    </row>
    <row r="88" spans="1:21" x14ac:dyDescent="0.25">
      <c r="A88" s="11" t="s">
        <v>265</v>
      </c>
      <c r="B88" s="50" t="s">
        <v>214</v>
      </c>
      <c r="C88" s="61">
        <v>0</v>
      </c>
      <c r="D88" s="35">
        <v>1</v>
      </c>
      <c r="E88" s="36">
        <f>D88+C88</f>
        <v>1</v>
      </c>
      <c r="F88" s="58"/>
      <c r="G88" s="58"/>
      <c r="I88" s="11" t="s">
        <v>265</v>
      </c>
      <c r="J88" s="50" t="s">
        <v>214</v>
      </c>
      <c r="K88" s="61">
        <v>0</v>
      </c>
      <c r="L88" s="61">
        <v>1</v>
      </c>
      <c r="M88" s="36">
        <f>L88+K88</f>
        <v>1</v>
      </c>
      <c r="N88" s="58"/>
      <c r="O88" s="58"/>
      <c r="Q88" s="11" t="s">
        <v>265</v>
      </c>
      <c r="R88" s="50" t="s">
        <v>214</v>
      </c>
      <c r="S88" s="61">
        <v>0</v>
      </c>
      <c r="T88" s="61">
        <v>1</v>
      </c>
      <c r="U88" s="36">
        <f>T88+S88</f>
        <v>1</v>
      </c>
    </row>
    <row r="89" spans="1:21" x14ac:dyDescent="0.25">
      <c r="A89" s="11" t="s">
        <v>278</v>
      </c>
      <c r="B89" s="50" t="s">
        <v>215</v>
      </c>
      <c r="C89" s="61">
        <v>0</v>
      </c>
      <c r="D89" s="35">
        <v>4</v>
      </c>
      <c r="E89" s="36">
        <f>D89+C89</f>
        <v>4</v>
      </c>
      <c r="F89" s="58"/>
      <c r="G89" s="58"/>
      <c r="I89" s="11" t="s">
        <v>278</v>
      </c>
      <c r="J89" s="50" t="s">
        <v>215</v>
      </c>
      <c r="K89" s="61">
        <v>0</v>
      </c>
      <c r="L89" s="61">
        <v>4</v>
      </c>
      <c r="M89" s="36">
        <f>K89+L89</f>
        <v>4</v>
      </c>
      <c r="N89" s="58"/>
      <c r="O89" s="58"/>
      <c r="Q89" s="11" t="s">
        <v>278</v>
      </c>
      <c r="R89" s="50" t="s">
        <v>215</v>
      </c>
      <c r="S89" s="61">
        <v>0</v>
      </c>
      <c r="T89" s="61">
        <v>4</v>
      </c>
      <c r="U89" s="36">
        <f>S89+T89</f>
        <v>4</v>
      </c>
    </row>
    <row r="90" spans="1:21" x14ac:dyDescent="0.25">
      <c r="A90" s="34" t="s">
        <v>10</v>
      </c>
      <c r="B90" s="50" t="s">
        <v>186</v>
      </c>
      <c r="C90" s="61">
        <v>2</v>
      </c>
      <c r="D90" s="35" t="s">
        <v>27</v>
      </c>
      <c r="E90" s="36">
        <v>2</v>
      </c>
      <c r="F90" s="58"/>
      <c r="G90" s="58"/>
      <c r="I90" s="34" t="s">
        <v>10</v>
      </c>
      <c r="J90" s="50" t="s">
        <v>186</v>
      </c>
      <c r="K90" s="61">
        <v>2</v>
      </c>
      <c r="L90" s="61" t="s">
        <v>27</v>
      </c>
      <c r="M90" s="36">
        <v>2</v>
      </c>
      <c r="N90" s="58"/>
      <c r="O90" s="58"/>
      <c r="Q90" s="34" t="s">
        <v>10</v>
      </c>
      <c r="R90" s="50" t="s">
        <v>186</v>
      </c>
      <c r="S90" s="61">
        <v>2</v>
      </c>
      <c r="T90" s="61">
        <v>0</v>
      </c>
      <c r="U90" s="36">
        <v>2</v>
      </c>
    </row>
    <row r="91" spans="1:21" x14ac:dyDescent="0.25">
      <c r="A91" s="34" t="s">
        <v>10</v>
      </c>
      <c r="B91" s="50" t="s">
        <v>186</v>
      </c>
      <c r="C91" s="61">
        <v>2</v>
      </c>
      <c r="D91" s="35" t="s">
        <v>27</v>
      </c>
      <c r="E91" s="36">
        <v>2</v>
      </c>
      <c r="F91" s="58"/>
      <c r="G91" s="58"/>
      <c r="I91" s="34" t="s">
        <v>10</v>
      </c>
      <c r="J91" s="50" t="s">
        <v>186</v>
      </c>
      <c r="K91" s="61">
        <v>2</v>
      </c>
      <c r="L91" s="61" t="s">
        <v>27</v>
      </c>
      <c r="M91" s="36">
        <v>2</v>
      </c>
      <c r="N91" s="58"/>
      <c r="O91" s="58"/>
      <c r="Q91" s="34" t="s">
        <v>10</v>
      </c>
      <c r="R91" s="12" t="s">
        <v>186</v>
      </c>
      <c r="S91" s="20" t="s">
        <v>27</v>
      </c>
      <c r="T91" s="20" t="s">
        <v>27</v>
      </c>
      <c r="U91" s="14">
        <v>2</v>
      </c>
    </row>
    <row r="92" spans="1:21" ht="15.75" thickBot="1" x14ac:dyDescent="0.3">
      <c r="A92" s="51" t="s">
        <v>10</v>
      </c>
      <c r="B92" s="52" t="s">
        <v>10</v>
      </c>
      <c r="C92" s="62" t="s">
        <v>10</v>
      </c>
      <c r="D92" s="53" t="s">
        <v>10</v>
      </c>
      <c r="E92" s="36" t="s">
        <v>10</v>
      </c>
      <c r="F92" s="58"/>
      <c r="G92" s="58"/>
      <c r="I92" s="46" t="s">
        <v>10</v>
      </c>
      <c r="J92" s="17" t="s">
        <v>186</v>
      </c>
      <c r="K92" s="21">
        <v>2</v>
      </c>
      <c r="L92" s="21">
        <v>0</v>
      </c>
      <c r="M92" s="19">
        <v>2</v>
      </c>
      <c r="N92" s="98"/>
      <c r="O92" s="98"/>
      <c r="Q92" s="46" t="s">
        <v>10</v>
      </c>
      <c r="R92" s="47" t="s">
        <v>10</v>
      </c>
      <c r="S92" s="61" t="s">
        <v>36</v>
      </c>
      <c r="T92" s="61" t="s">
        <v>10</v>
      </c>
      <c r="U92" s="36" t="s">
        <v>10</v>
      </c>
    </row>
    <row r="93" spans="1:21" ht="16.5" thickTop="1" thickBot="1" x14ac:dyDescent="0.3">
      <c r="A93" s="56"/>
      <c r="B93" s="56"/>
      <c r="C93" s="63" t="s">
        <v>1</v>
      </c>
      <c r="D93" s="63" t="s">
        <v>2</v>
      </c>
      <c r="E93" s="29" t="s">
        <v>3</v>
      </c>
      <c r="F93" s="100"/>
      <c r="G93" s="100"/>
      <c r="I93" s="56"/>
      <c r="J93" s="56"/>
      <c r="K93" s="29" t="s">
        <v>1</v>
      </c>
      <c r="L93" s="29" t="s">
        <v>2</v>
      </c>
      <c r="M93" s="29" t="s">
        <v>3</v>
      </c>
      <c r="N93" s="100"/>
      <c r="O93" s="100"/>
      <c r="Q93" s="76"/>
      <c r="R93" s="77"/>
      <c r="S93" s="29" t="s">
        <v>1</v>
      </c>
      <c r="T93" s="29" t="s">
        <v>2</v>
      </c>
      <c r="U93" s="29" t="s">
        <v>3</v>
      </c>
    </row>
    <row r="94" spans="1:21" ht="17.25" thickTop="1" thickBot="1" x14ac:dyDescent="0.3">
      <c r="A94" s="56"/>
      <c r="B94" s="64" t="s">
        <v>33</v>
      </c>
      <c r="C94" s="29">
        <f>C86+C70+C70+C54+C38+C23+S4+K4++C4</f>
        <v>127</v>
      </c>
      <c r="D94" s="29" t="e">
        <f>D86+D70+D54+D38+A10</f>
        <v>#VALUE!</v>
      </c>
      <c r="E94" s="29" t="e">
        <f>E86+E70+E54+E38+E23+U4+#REF!+M4+E4</f>
        <v>#REF!</v>
      </c>
      <c r="F94" s="100"/>
      <c r="G94" s="100"/>
      <c r="I94" s="56"/>
      <c r="J94" s="64" t="s">
        <v>33</v>
      </c>
      <c r="K94" s="29">
        <f>SUM(K18,K22,K38,K54,K70,K86)</f>
        <v>49</v>
      </c>
      <c r="L94" s="29">
        <f>SUM(L18,L22,L38,L54,L70,L86)</f>
        <v>19</v>
      </c>
      <c r="M94" s="29">
        <f>M86+M70+M54+M38+M23+U4+M4+E4</f>
        <v>150</v>
      </c>
      <c r="N94" s="100"/>
      <c r="O94" s="100"/>
      <c r="Q94" s="56"/>
      <c r="R94" s="64" t="s">
        <v>33</v>
      </c>
      <c r="S94" s="63">
        <f>SUM(S15,S23,S38,S54,S70,S86)</f>
        <v>57</v>
      </c>
      <c r="T94" s="63">
        <f>SUM(T15,T23,T38,T54,T70,T86)</f>
        <v>23</v>
      </c>
      <c r="U94" s="63">
        <f>U86+U70+U54+U38+U23+U4+M4+E4</f>
        <v>150</v>
      </c>
    </row>
    <row r="95" spans="1:21" ht="15.75" thickTop="1" x14ac:dyDescent="0.25"/>
    <row r="97" spans="1:18" x14ac:dyDescent="0.25">
      <c r="A97" t="s">
        <v>514</v>
      </c>
    </row>
    <row r="98" spans="1:18" x14ac:dyDescent="0.25">
      <c r="A98" t="s">
        <v>266</v>
      </c>
      <c r="B98" t="s">
        <v>267</v>
      </c>
      <c r="C98" t="s">
        <v>10</v>
      </c>
      <c r="R98" t="s">
        <v>10</v>
      </c>
    </row>
    <row r="99" spans="1:18" x14ac:dyDescent="0.25">
      <c r="A99" t="s">
        <v>268</v>
      </c>
      <c r="B99" t="s">
        <v>271</v>
      </c>
    </row>
    <row r="100" spans="1:18" x14ac:dyDescent="0.25">
      <c r="A100" t="s">
        <v>269</v>
      </c>
      <c r="B100" t="s">
        <v>272</v>
      </c>
    </row>
    <row r="101" spans="1:18" x14ac:dyDescent="0.25">
      <c r="A101" t="s">
        <v>270</v>
      </c>
      <c r="B101" t="s">
        <v>273</v>
      </c>
    </row>
    <row r="102" spans="1:18" x14ac:dyDescent="0.25">
      <c r="A102" t="s">
        <v>515</v>
      </c>
    </row>
    <row r="103" spans="1:18" x14ac:dyDescent="0.25">
      <c r="A103" t="s">
        <v>266</v>
      </c>
      <c r="B103" t="s">
        <v>274</v>
      </c>
      <c r="C103" t="s">
        <v>10</v>
      </c>
    </row>
    <row r="104" spans="1:18" x14ac:dyDescent="0.25">
      <c r="A104" t="s">
        <v>268</v>
      </c>
      <c r="B104" t="s">
        <v>275</v>
      </c>
      <c r="D104" t="s">
        <v>10</v>
      </c>
      <c r="E104" t="s">
        <v>10</v>
      </c>
    </row>
    <row r="105" spans="1:18" x14ac:dyDescent="0.25">
      <c r="A105" t="s">
        <v>269</v>
      </c>
      <c r="B105" t="s">
        <v>276</v>
      </c>
      <c r="D105" t="s">
        <v>10</v>
      </c>
      <c r="E105" t="s">
        <v>10</v>
      </c>
    </row>
    <row r="106" spans="1:18" x14ac:dyDescent="0.25">
      <c r="A106" t="s">
        <v>270</v>
      </c>
      <c r="B106" t="s">
        <v>277</v>
      </c>
      <c r="D106" t="s">
        <v>10</v>
      </c>
      <c r="E106" t="s">
        <v>10</v>
      </c>
    </row>
  </sheetData>
  <mergeCells count="20">
    <mergeCell ref="A84:E84"/>
    <mergeCell ref="A52:E52"/>
    <mergeCell ref="A68:E68"/>
    <mergeCell ref="I68:M68"/>
    <mergeCell ref="Q68:U68"/>
    <mergeCell ref="I84:M84"/>
    <mergeCell ref="Q84:U84"/>
    <mergeCell ref="I52:M52"/>
    <mergeCell ref="Q52:U52"/>
    <mergeCell ref="A36:E36"/>
    <mergeCell ref="I36:M36"/>
    <mergeCell ref="Q36:U36"/>
    <mergeCell ref="A37:B37"/>
    <mergeCell ref="I37:J37"/>
    <mergeCell ref="I3:J3"/>
    <mergeCell ref="A21:E21"/>
    <mergeCell ref="I21:M21"/>
    <mergeCell ref="Q21:U21"/>
    <mergeCell ref="A22:B22"/>
    <mergeCell ref="I22:J22"/>
  </mergeCells>
  <pageMargins left="0.7" right="0.7" top="0.55000000000000004" bottom="0.52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6"/>
  <sheetViews>
    <sheetView topLeftCell="A26" zoomScale="82" zoomScaleNormal="82" workbookViewId="0">
      <selection activeCell="O37" sqref="O37"/>
    </sheetView>
  </sheetViews>
  <sheetFormatPr defaultRowHeight="15" x14ac:dyDescent="0.25"/>
  <cols>
    <col min="1" max="1" width="13.140625" customWidth="1"/>
    <col min="2" max="2" width="41.42578125" customWidth="1"/>
    <col min="3" max="3" width="4.42578125" customWidth="1"/>
    <col min="4" max="5" width="4.85546875" customWidth="1"/>
    <col min="6" max="6" width="13.7109375" customWidth="1"/>
    <col min="7" max="7" width="13" customWidth="1"/>
    <col min="8" max="8" width="6" customWidth="1"/>
    <col min="9" max="9" width="11.42578125" customWidth="1"/>
    <col min="10" max="10" width="48" customWidth="1"/>
    <col min="11" max="11" width="6.5703125" customWidth="1"/>
    <col min="12" max="12" width="7" customWidth="1"/>
    <col min="13" max="13" width="7.7109375" customWidth="1"/>
  </cols>
  <sheetData>
    <row r="1" spans="1:15" ht="15.75" x14ac:dyDescent="0.25">
      <c r="A1" s="171" t="s">
        <v>281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</row>
    <row r="2" spans="1:15" ht="15.75" x14ac:dyDescent="0.25">
      <c r="A2" s="171"/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</row>
    <row r="3" spans="1:15" ht="16.5" thickBot="1" x14ac:dyDescent="0.3">
      <c r="A3" s="171"/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</row>
    <row r="4" spans="1:15" ht="16.5" thickTop="1" thickBot="1" x14ac:dyDescent="0.3">
      <c r="A4" s="78" t="s">
        <v>51</v>
      </c>
      <c r="B4" s="57"/>
      <c r="C4" s="29" t="s">
        <v>1</v>
      </c>
      <c r="D4" s="29" t="s">
        <v>2</v>
      </c>
      <c r="E4" s="29" t="s">
        <v>3</v>
      </c>
      <c r="F4" s="29"/>
      <c r="G4" s="29"/>
      <c r="H4" s="29"/>
      <c r="I4" s="78" t="s">
        <v>82</v>
      </c>
      <c r="J4" s="57"/>
      <c r="K4" s="29" t="s">
        <v>1</v>
      </c>
      <c r="L4" s="29" t="s">
        <v>2</v>
      </c>
      <c r="M4" s="29" t="s">
        <v>3</v>
      </c>
    </row>
    <row r="5" spans="1:15" ht="15.75" thickTop="1" x14ac:dyDescent="0.25">
      <c r="A5" s="11" t="s">
        <v>294</v>
      </c>
      <c r="B5" s="79" t="s">
        <v>403</v>
      </c>
      <c r="C5" s="80">
        <v>2</v>
      </c>
      <c r="D5" s="80">
        <v>0</v>
      </c>
      <c r="E5" s="81">
        <f t="shared" ref="E5:E10" si="0">+SUM(C5:D5)</f>
        <v>2</v>
      </c>
      <c r="F5" s="175" t="s">
        <v>391</v>
      </c>
      <c r="G5" s="175"/>
      <c r="H5" s="182">
        <v>1</v>
      </c>
      <c r="I5" s="11" t="s">
        <v>461</v>
      </c>
      <c r="J5" s="79" t="s">
        <v>437</v>
      </c>
      <c r="K5" s="80">
        <v>2</v>
      </c>
      <c r="L5" s="80">
        <v>0</v>
      </c>
      <c r="M5" s="81">
        <f t="shared" ref="M5:M8" si="1">+SUM(K5:L5)</f>
        <v>2</v>
      </c>
      <c r="N5" t="s">
        <v>368</v>
      </c>
    </row>
    <row r="6" spans="1:15" ht="15.75" thickBot="1" x14ac:dyDescent="0.3">
      <c r="A6" s="11" t="s">
        <v>295</v>
      </c>
      <c r="B6" s="38" t="s">
        <v>404</v>
      </c>
      <c r="C6" s="40">
        <v>1</v>
      </c>
      <c r="D6" s="40">
        <v>1</v>
      </c>
      <c r="E6" s="41">
        <f t="shared" si="0"/>
        <v>2</v>
      </c>
      <c r="F6" s="176" t="s">
        <v>211</v>
      </c>
      <c r="G6" s="176"/>
      <c r="H6" s="183">
        <v>2</v>
      </c>
      <c r="I6" s="11" t="s">
        <v>462</v>
      </c>
      <c r="J6" s="38" t="s">
        <v>438</v>
      </c>
      <c r="K6" s="40">
        <v>2</v>
      </c>
      <c r="L6" s="40">
        <v>0</v>
      </c>
      <c r="M6" s="41">
        <f t="shared" si="1"/>
        <v>2</v>
      </c>
      <c r="N6" t="s">
        <v>351</v>
      </c>
    </row>
    <row r="7" spans="1:15" ht="15.75" thickTop="1" x14ac:dyDescent="0.25">
      <c r="A7" s="11" t="s">
        <v>296</v>
      </c>
      <c r="B7" s="38" t="s">
        <v>405</v>
      </c>
      <c r="C7" s="40">
        <v>1</v>
      </c>
      <c r="D7" s="40">
        <v>1</v>
      </c>
      <c r="E7" s="41">
        <f t="shared" si="0"/>
        <v>2</v>
      </c>
      <c r="F7" s="176" t="s">
        <v>392</v>
      </c>
      <c r="G7" s="176" t="s">
        <v>393</v>
      </c>
      <c r="H7" s="182">
        <v>3</v>
      </c>
      <c r="I7" s="11" t="s">
        <v>463</v>
      </c>
      <c r="J7" s="38" t="s">
        <v>439</v>
      </c>
      <c r="K7" s="40">
        <v>1</v>
      </c>
      <c r="L7" s="40">
        <v>1</v>
      </c>
      <c r="M7" s="41">
        <f t="shared" si="1"/>
        <v>2</v>
      </c>
      <c r="N7" t="s">
        <v>399</v>
      </c>
      <c r="O7" t="s">
        <v>340</v>
      </c>
    </row>
    <row r="8" spans="1:15" ht="15.75" thickBot="1" x14ac:dyDescent="0.3">
      <c r="A8" s="11" t="s">
        <v>297</v>
      </c>
      <c r="B8" s="38" t="s">
        <v>406</v>
      </c>
      <c r="C8" s="40">
        <v>2</v>
      </c>
      <c r="D8" s="40">
        <v>0</v>
      </c>
      <c r="E8" s="41">
        <f t="shared" si="0"/>
        <v>2</v>
      </c>
      <c r="F8" s="176" t="s">
        <v>209</v>
      </c>
      <c r="G8" s="176"/>
      <c r="H8" s="183">
        <v>4</v>
      </c>
      <c r="I8" s="11" t="s">
        <v>464</v>
      </c>
      <c r="J8" s="38" t="s">
        <v>440</v>
      </c>
      <c r="K8" s="40">
        <v>2</v>
      </c>
      <c r="L8" s="40">
        <v>0</v>
      </c>
      <c r="M8" s="41">
        <f t="shared" si="1"/>
        <v>2</v>
      </c>
      <c r="N8" t="s">
        <v>347</v>
      </c>
    </row>
    <row r="9" spans="1:15" ht="15.75" thickTop="1" x14ac:dyDescent="0.25">
      <c r="A9" s="11" t="s">
        <v>298</v>
      </c>
      <c r="B9" s="38" t="s">
        <v>407</v>
      </c>
      <c r="C9" s="40">
        <v>2</v>
      </c>
      <c r="D9" s="40">
        <v>0</v>
      </c>
      <c r="E9" s="41">
        <f t="shared" si="0"/>
        <v>2</v>
      </c>
      <c r="F9" s="176" t="s">
        <v>211</v>
      </c>
      <c r="G9" s="176"/>
      <c r="H9" s="182">
        <v>5</v>
      </c>
      <c r="I9" s="11" t="s">
        <v>465</v>
      </c>
      <c r="J9" s="38" t="s">
        <v>441</v>
      </c>
      <c r="K9" s="40">
        <v>1</v>
      </c>
      <c r="L9" s="40">
        <v>1</v>
      </c>
      <c r="M9" s="41">
        <f>+SUM(K9:L9)</f>
        <v>2</v>
      </c>
      <c r="N9" t="s">
        <v>349</v>
      </c>
    </row>
    <row r="10" spans="1:15" ht="15.75" thickBot="1" x14ac:dyDescent="0.3">
      <c r="A10" s="11" t="s">
        <v>299</v>
      </c>
      <c r="B10" s="38" t="s">
        <v>408</v>
      </c>
      <c r="C10" s="40">
        <v>2</v>
      </c>
      <c r="D10" s="40">
        <v>0</v>
      </c>
      <c r="E10" s="41">
        <f t="shared" si="0"/>
        <v>2</v>
      </c>
      <c r="F10" s="176" t="s">
        <v>209</v>
      </c>
      <c r="G10" s="176"/>
      <c r="H10" s="183">
        <v>6</v>
      </c>
      <c r="I10" s="11" t="s">
        <v>466</v>
      </c>
      <c r="J10" s="38" t="s">
        <v>442</v>
      </c>
      <c r="K10" s="40">
        <v>2</v>
      </c>
      <c r="L10" s="40">
        <v>0</v>
      </c>
      <c r="M10" s="41">
        <f>+SUM(K10:L10)</f>
        <v>2</v>
      </c>
      <c r="N10" t="s">
        <v>355</v>
      </c>
      <c r="O10" t="s">
        <v>360</v>
      </c>
    </row>
    <row r="11" spans="1:15" ht="15.75" thickTop="1" x14ac:dyDescent="0.25">
      <c r="A11" s="11" t="s">
        <v>300</v>
      </c>
      <c r="B11" s="38" t="s">
        <v>413</v>
      </c>
      <c r="C11" s="40">
        <v>2</v>
      </c>
      <c r="D11" s="40">
        <v>0</v>
      </c>
      <c r="E11" s="41">
        <f>C11+D11</f>
        <v>2</v>
      </c>
      <c r="F11" s="176" t="s">
        <v>362</v>
      </c>
      <c r="G11" s="176"/>
      <c r="H11" s="182">
        <v>7</v>
      </c>
      <c r="I11" s="11" t="s">
        <v>467</v>
      </c>
      <c r="J11" s="38" t="s">
        <v>443</v>
      </c>
      <c r="K11" s="40">
        <v>2</v>
      </c>
      <c r="L11" s="40">
        <v>0</v>
      </c>
      <c r="M11" s="41">
        <f>+SUM(K11:L11)</f>
        <v>2</v>
      </c>
      <c r="N11" t="s">
        <v>348</v>
      </c>
    </row>
    <row r="12" spans="1:15" ht="15.75" thickBot="1" x14ac:dyDescent="0.3">
      <c r="A12" s="11" t="s">
        <v>301</v>
      </c>
      <c r="B12" s="38" t="s">
        <v>414</v>
      </c>
      <c r="C12" s="40">
        <v>2</v>
      </c>
      <c r="D12" s="40">
        <v>0</v>
      </c>
      <c r="E12" s="41">
        <f>D12+C12</f>
        <v>2</v>
      </c>
      <c r="F12" s="176" t="s">
        <v>345</v>
      </c>
      <c r="G12" s="176"/>
      <c r="H12" s="183">
        <v>8</v>
      </c>
      <c r="I12" s="11" t="s">
        <v>468</v>
      </c>
      <c r="J12" s="38" t="s">
        <v>444</v>
      </c>
      <c r="K12" s="40">
        <v>2</v>
      </c>
      <c r="L12" s="40">
        <v>0</v>
      </c>
      <c r="M12" s="41">
        <f>+SUM(K12:L12)</f>
        <v>2</v>
      </c>
      <c r="N12" t="s">
        <v>348</v>
      </c>
    </row>
    <row r="13" spans="1:15" ht="15.75" thickTop="1" x14ac:dyDescent="0.25">
      <c r="A13" s="11" t="s">
        <v>302</v>
      </c>
      <c r="B13" s="38" t="s">
        <v>415</v>
      </c>
      <c r="C13" s="40">
        <v>2</v>
      </c>
      <c r="D13" s="40">
        <v>0</v>
      </c>
      <c r="E13" s="41">
        <f>D13+C13</f>
        <v>2</v>
      </c>
      <c r="F13" s="176" t="s">
        <v>339</v>
      </c>
      <c r="G13" s="176"/>
      <c r="H13" s="182">
        <v>9</v>
      </c>
      <c r="I13" s="11" t="s">
        <v>469</v>
      </c>
      <c r="J13" s="38" t="s">
        <v>445</v>
      </c>
      <c r="K13" s="40">
        <v>2</v>
      </c>
      <c r="L13" s="40">
        <v>0</v>
      </c>
      <c r="M13" s="41">
        <f>L13+K13</f>
        <v>2</v>
      </c>
      <c r="N13" t="s">
        <v>338</v>
      </c>
      <c r="O13" t="s">
        <v>362</v>
      </c>
    </row>
    <row r="14" spans="1:15" ht="15.75" thickBot="1" x14ac:dyDescent="0.3">
      <c r="A14" s="16" t="s">
        <v>303</v>
      </c>
      <c r="B14" s="47" t="s">
        <v>394</v>
      </c>
      <c r="C14" s="48">
        <v>2</v>
      </c>
      <c r="D14" s="48">
        <v>0</v>
      </c>
      <c r="E14" s="49">
        <f>D14+C14</f>
        <v>2</v>
      </c>
      <c r="F14" s="188" t="s">
        <v>395</v>
      </c>
      <c r="G14" s="189" t="s">
        <v>392</v>
      </c>
      <c r="H14" s="183">
        <v>10</v>
      </c>
      <c r="I14" s="16" t="s">
        <v>470</v>
      </c>
      <c r="J14" s="47" t="s">
        <v>446</v>
      </c>
      <c r="K14" s="48">
        <v>2</v>
      </c>
      <c r="L14" s="48">
        <v>0</v>
      </c>
      <c r="M14" s="49">
        <f>L14+K14</f>
        <v>2</v>
      </c>
      <c r="N14" t="s">
        <v>335</v>
      </c>
      <c r="O14" t="s">
        <v>355</v>
      </c>
    </row>
    <row r="15" spans="1:15" ht="15.75" thickTop="1" x14ac:dyDescent="0.25"/>
    <row r="16" spans="1:15" ht="15.75" thickBot="1" x14ac:dyDescent="0.3"/>
    <row r="17" spans="1:15" ht="15.75" thickTop="1" x14ac:dyDescent="0.25">
      <c r="A17" s="190" t="s">
        <v>304</v>
      </c>
      <c r="B17" s="79" t="s">
        <v>416</v>
      </c>
      <c r="C17" s="191">
        <v>2</v>
      </c>
      <c r="D17" s="191">
        <v>0</v>
      </c>
      <c r="E17" s="81">
        <v>2</v>
      </c>
      <c r="F17" s="177" t="s">
        <v>376</v>
      </c>
      <c r="G17" s="177" t="s">
        <v>396</v>
      </c>
      <c r="H17" s="184">
        <v>11</v>
      </c>
      <c r="I17" s="190" t="s">
        <v>304</v>
      </c>
      <c r="J17" s="79" t="s">
        <v>416</v>
      </c>
      <c r="K17" s="191">
        <v>2</v>
      </c>
      <c r="L17" s="191">
        <v>0</v>
      </c>
      <c r="M17" s="81">
        <v>2</v>
      </c>
    </row>
    <row r="18" spans="1:15" x14ac:dyDescent="0.25">
      <c r="A18" s="11" t="s">
        <v>305</v>
      </c>
      <c r="B18" s="38" t="s">
        <v>417</v>
      </c>
      <c r="C18" s="39">
        <v>2</v>
      </c>
      <c r="D18" s="39">
        <v>0</v>
      </c>
      <c r="E18" s="36">
        <v>2</v>
      </c>
      <c r="F18" s="177" t="s">
        <v>369</v>
      </c>
      <c r="G18" s="177" t="s">
        <v>365</v>
      </c>
      <c r="H18" s="184">
        <v>12</v>
      </c>
      <c r="I18" s="11" t="s">
        <v>305</v>
      </c>
      <c r="J18" s="38" t="s">
        <v>417</v>
      </c>
      <c r="K18" s="39">
        <v>2</v>
      </c>
      <c r="L18" s="39">
        <v>0</v>
      </c>
      <c r="M18" s="36">
        <v>2</v>
      </c>
    </row>
    <row r="19" spans="1:15" x14ac:dyDescent="0.25">
      <c r="A19" s="11" t="s">
        <v>306</v>
      </c>
      <c r="B19" s="38" t="s">
        <v>418</v>
      </c>
      <c r="C19" s="39">
        <v>2</v>
      </c>
      <c r="D19" s="39">
        <v>0</v>
      </c>
      <c r="E19" s="36">
        <v>2</v>
      </c>
      <c r="F19" s="177" t="s">
        <v>365</v>
      </c>
      <c r="G19" s="177"/>
      <c r="H19" s="184">
        <v>13</v>
      </c>
      <c r="I19" s="11" t="s">
        <v>306</v>
      </c>
      <c r="J19" s="38" t="s">
        <v>418</v>
      </c>
      <c r="K19" s="39">
        <v>2</v>
      </c>
      <c r="L19" s="39">
        <v>0</v>
      </c>
      <c r="M19" s="36">
        <v>2</v>
      </c>
    </row>
    <row r="20" spans="1:15" x14ac:dyDescent="0.25">
      <c r="A20" s="11" t="s">
        <v>307</v>
      </c>
      <c r="B20" s="38" t="s">
        <v>419</v>
      </c>
      <c r="C20" s="39">
        <v>2</v>
      </c>
      <c r="D20" s="58">
        <v>0</v>
      </c>
      <c r="E20" s="36">
        <v>2</v>
      </c>
      <c r="F20" s="177" t="s">
        <v>358</v>
      </c>
      <c r="G20" s="177"/>
      <c r="H20" s="184">
        <v>14</v>
      </c>
      <c r="I20" s="11" t="s">
        <v>307</v>
      </c>
      <c r="J20" s="50" t="s">
        <v>447</v>
      </c>
      <c r="K20" s="39">
        <v>2</v>
      </c>
      <c r="L20" s="39">
        <v>0</v>
      </c>
      <c r="M20" s="36">
        <v>2</v>
      </c>
    </row>
    <row r="21" spans="1:15" x14ac:dyDescent="0.25">
      <c r="A21" s="11" t="s">
        <v>308</v>
      </c>
      <c r="B21" s="38" t="s">
        <v>420</v>
      </c>
      <c r="C21" s="39">
        <v>2</v>
      </c>
      <c r="D21" s="39">
        <v>0</v>
      </c>
      <c r="E21" s="36">
        <f>D21+C22</f>
        <v>2</v>
      </c>
      <c r="F21" s="177" t="s">
        <v>346</v>
      </c>
      <c r="G21" s="177"/>
      <c r="H21" s="184">
        <v>15</v>
      </c>
      <c r="I21" s="94" t="s">
        <v>471</v>
      </c>
      <c r="J21" s="38" t="s">
        <v>448</v>
      </c>
      <c r="K21" s="39">
        <v>2</v>
      </c>
      <c r="L21" s="39">
        <v>0</v>
      </c>
      <c r="M21" s="36">
        <v>2</v>
      </c>
      <c r="N21" t="s">
        <v>370</v>
      </c>
    </row>
    <row r="22" spans="1:15" x14ac:dyDescent="0.25">
      <c r="A22" s="11" t="s">
        <v>309</v>
      </c>
      <c r="B22" s="38" t="s">
        <v>421</v>
      </c>
      <c r="C22" s="39">
        <v>2</v>
      </c>
      <c r="D22" s="39">
        <v>0</v>
      </c>
      <c r="E22" s="36">
        <v>2</v>
      </c>
      <c r="F22" s="177" t="s">
        <v>370</v>
      </c>
      <c r="G22" s="177" t="s">
        <v>397</v>
      </c>
      <c r="H22" s="184">
        <v>16</v>
      </c>
      <c r="I22" s="11" t="s">
        <v>472</v>
      </c>
      <c r="J22" s="38" t="s">
        <v>449</v>
      </c>
      <c r="K22" s="39">
        <v>2</v>
      </c>
      <c r="L22" s="39">
        <v>0</v>
      </c>
      <c r="M22" s="36">
        <v>2</v>
      </c>
      <c r="N22" t="s">
        <v>369</v>
      </c>
      <c r="O22" t="s">
        <v>358</v>
      </c>
    </row>
    <row r="23" spans="1:15" x14ac:dyDescent="0.25">
      <c r="A23" s="11" t="s">
        <v>310</v>
      </c>
      <c r="B23" s="38" t="s">
        <v>422</v>
      </c>
      <c r="C23" s="39">
        <v>2</v>
      </c>
      <c r="D23" s="39">
        <v>0</v>
      </c>
      <c r="E23" s="41">
        <f>D23+C24</f>
        <v>2</v>
      </c>
      <c r="F23" s="176" t="s">
        <v>369</v>
      </c>
      <c r="G23" s="176" t="s">
        <v>358</v>
      </c>
      <c r="H23" s="184">
        <v>17</v>
      </c>
      <c r="I23" s="11" t="s">
        <v>473</v>
      </c>
      <c r="J23" s="38" t="s">
        <v>450</v>
      </c>
      <c r="K23" s="39">
        <v>2</v>
      </c>
      <c r="L23" s="39">
        <v>0</v>
      </c>
      <c r="M23" s="36">
        <v>2</v>
      </c>
      <c r="N23" t="s">
        <v>358</v>
      </c>
      <c r="O23" t="s">
        <v>346</v>
      </c>
    </row>
    <row r="24" spans="1:15" x14ac:dyDescent="0.25">
      <c r="A24" s="11" t="s">
        <v>311</v>
      </c>
      <c r="B24" s="38" t="s">
        <v>423</v>
      </c>
      <c r="C24" s="39">
        <v>2</v>
      </c>
      <c r="D24" s="39">
        <v>0</v>
      </c>
      <c r="E24" s="41">
        <v>2</v>
      </c>
      <c r="F24" s="58" t="s">
        <v>370</v>
      </c>
      <c r="G24" s="58"/>
      <c r="H24" s="184">
        <v>18</v>
      </c>
      <c r="I24" s="11" t="s">
        <v>474</v>
      </c>
      <c r="J24" s="38" t="s">
        <v>451</v>
      </c>
      <c r="K24" s="39">
        <v>2</v>
      </c>
      <c r="L24" s="39">
        <v>0</v>
      </c>
      <c r="M24" s="36">
        <v>2</v>
      </c>
      <c r="N24" t="s">
        <v>346</v>
      </c>
      <c r="O24" t="s">
        <v>401</v>
      </c>
    </row>
    <row r="25" spans="1:15" ht="15.75" thickBot="1" x14ac:dyDescent="0.3">
      <c r="A25" s="11" t="s">
        <v>312</v>
      </c>
      <c r="B25" s="38" t="s">
        <v>314</v>
      </c>
      <c r="C25" s="39">
        <v>2</v>
      </c>
      <c r="D25" s="39">
        <v>0</v>
      </c>
      <c r="E25" s="41">
        <v>2</v>
      </c>
      <c r="F25" s="58" t="s">
        <v>365</v>
      </c>
      <c r="H25" s="184">
        <v>19</v>
      </c>
      <c r="I25" s="51" t="s">
        <v>10</v>
      </c>
      <c r="J25" s="47" t="s">
        <v>10</v>
      </c>
      <c r="K25" s="60" t="s">
        <v>10</v>
      </c>
      <c r="L25" s="60" t="s">
        <v>10</v>
      </c>
      <c r="M25" s="49" t="s">
        <v>10</v>
      </c>
    </row>
    <row r="26" spans="1:15" ht="16.5" thickTop="1" thickBot="1" x14ac:dyDescent="0.3">
      <c r="A26" s="16" t="s">
        <v>315</v>
      </c>
      <c r="B26" s="52" t="s">
        <v>313</v>
      </c>
      <c r="C26" s="60">
        <v>2</v>
      </c>
      <c r="D26" s="60">
        <v>0</v>
      </c>
      <c r="E26" s="49">
        <v>2</v>
      </c>
      <c r="F26" s="58" t="s">
        <v>365</v>
      </c>
      <c r="H26" s="184">
        <v>20</v>
      </c>
    </row>
    <row r="27" spans="1:15" ht="15.75" thickTop="1" x14ac:dyDescent="0.25">
      <c r="A27" s="98"/>
      <c r="B27" s="59"/>
      <c r="C27" s="58"/>
      <c r="D27" s="58"/>
      <c r="E27" s="58"/>
      <c r="F27" s="58"/>
    </row>
    <row r="28" spans="1:15" ht="15.75" thickBot="1" x14ac:dyDescent="0.3">
      <c r="I28" s="193" t="s">
        <v>10</v>
      </c>
      <c r="J28" s="59"/>
      <c r="K28" s="58" t="s">
        <v>10</v>
      </c>
      <c r="L28" s="58" t="s">
        <v>10</v>
      </c>
      <c r="M28" s="58" t="s">
        <v>10</v>
      </c>
    </row>
    <row r="29" spans="1:15" ht="15.75" thickTop="1" x14ac:dyDescent="0.25">
      <c r="A29" s="190" t="s">
        <v>316</v>
      </c>
      <c r="B29" s="79" t="s">
        <v>282</v>
      </c>
      <c r="C29" s="191">
        <v>2</v>
      </c>
      <c r="D29" s="72">
        <v>0</v>
      </c>
      <c r="E29" s="70">
        <f t="shared" ref="E29" si="2">D29+C29</f>
        <v>2</v>
      </c>
      <c r="F29" s="177" t="s">
        <v>338</v>
      </c>
      <c r="G29" s="177" t="s">
        <v>10</v>
      </c>
      <c r="H29" s="184">
        <v>21</v>
      </c>
      <c r="I29" s="7" t="s">
        <v>317</v>
      </c>
      <c r="J29" s="91" t="s">
        <v>424</v>
      </c>
      <c r="K29" s="192">
        <v>2</v>
      </c>
      <c r="L29" s="192">
        <v>0</v>
      </c>
      <c r="M29" s="89">
        <f>L29+K29</f>
        <v>2</v>
      </c>
    </row>
    <row r="30" spans="1:15" x14ac:dyDescent="0.25">
      <c r="A30" s="11" t="s">
        <v>317</v>
      </c>
      <c r="B30" s="71" t="s">
        <v>424</v>
      </c>
      <c r="C30" s="72">
        <v>2</v>
      </c>
      <c r="D30" s="72">
        <v>0</v>
      </c>
      <c r="E30" s="70">
        <f t="shared" ref="E30:E42" si="3">D30+C30</f>
        <v>2</v>
      </c>
      <c r="F30" s="178" t="s">
        <v>337</v>
      </c>
      <c r="G30" s="178"/>
      <c r="H30" s="185">
        <v>22</v>
      </c>
      <c r="I30" s="11" t="s">
        <v>321</v>
      </c>
      <c r="J30" s="43" t="s">
        <v>427</v>
      </c>
      <c r="K30" s="69">
        <v>2</v>
      </c>
      <c r="L30" s="69">
        <v>0</v>
      </c>
      <c r="M30" s="70">
        <f>L30+K30</f>
        <v>2</v>
      </c>
      <c r="N30" t="s">
        <v>364</v>
      </c>
    </row>
    <row r="31" spans="1:15" ht="15.75" thickBot="1" x14ac:dyDescent="0.3">
      <c r="A31" s="11" t="s">
        <v>318</v>
      </c>
      <c r="B31" s="43" t="s">
        <v>425</v>
      </c>
      <c r="C31" s="69">
        <v>1</v>
      </c>
      <c r="D31" s="69">
        <v>1</v>
      </c>
      <c r="E31" s="45">
        <f t="shared" si="3"/>
        <v>2</v>
      </c>
      <c r="F31" s="179" t="s">
        <v>398</v>
      </c>
      <c r="G31" s="179"/>
      <c r="H31" s="184">
        <v>23</v>
      </c>
      <c r="I31" s="11" t="s">
        <v>327</v>
      </c>
      <c r="J31" s="82" t="s">
        <v>432</v>
      </c>
      <c r="K31" s="39">
        <v>2</v>
      </c>
      <c r="L31" s="39">
        <v>0</v>
      </c>
      <c r="M31" s="36">
        <v>2</v>
      </c>
      <c r="N31" t="s">
        <v>364</v>
      </c>
    </row>
    <row r="32" spans="1:15" ht="15.75" thickTop="1" x14ac:dyDescent="0.25">
      <c r="A32" s="11" t="s">
        <v>319</v>
      </c>
      <c r="B32" s="43" t="s">
        <v>203</v>
      </c>
      <c r="C32" s="69">
        <v>2</v>
      </c>
      <c r="D32" s="69">
        <v>0</v>
      </c>
      <c r="E32" s="70">
        <f t="shared" si="3"/>
        <v>2</v>
      </c>
      <c r="F32" s="178" t="s">
        <v>337</v>
      </c>
      <c r="G32" s="178" t="s">
        <v>369</v>
      </c>
      <c r="H32" s="185">
        <v>24</v>
      </c>
      <c r="I32" s="11" t="s">
        <v>475</v>
      </c>
      <c r="J32" s="38" t="s">
        <v>452</v>
      </c>
      <c r="K32" s="39">
        <v>2</v>
      </c>
      <c r="L32" s="39">
        <v>0</v>
      </c>
      <c r="M32" s="89">
        <v>2</v>
      </c>
      <c r="N32" t="s">
        <v>337</v>
      </c>
      <c r="O32" t="s">
        <v>560</v>
      </c>
    </row>
    <row r="33" spans="1:16" x14ac:dyDescent="0.25">
      <c r="A33" s="11" t="s">
        <v>320</v>
      </c>
      <c r="B33" s="38" t="s">
        <v>426</v>
      </c>
      <c r="C33" s="39">
        <v>1</v>
      </c>
      <c r="D33" s="39">
        <v>1</v>
      </c>
      <c r="E33" s="36">
        <v>2</v>
      </c>
      <c r="F33" s="177" t="s">
        <v>398</v>
      </c>
      <c r="G33" s="177"/>
      <c r="H33" s="184">
        <v>25</v>
      </c>
      <c r="I33" s="194" t="s">
        <v>477</v>
      </c>
      <c r="J33" s="38" t="s">
        <v>453</v>
      </c>
      <c r="K33" s="69">
        <v>2</v>
      </c>
      <c r="L33" s="69">
        <v>0</v>
      </c>
      <c r="M33" s="70">
        <f>L33+K33</f>
        <v>2</v>
      </c>
      <c r="O33" t="s">
        <v>560</v>
      </c>
    </row>
    <row r="34" spans="1:16" x14ac:dyDescent="0.25">
      <c r="A34" s="11" t="s">
        <v>321</v>
      </c>
      <c r="B34" s="43" t="s">
        <v>427</v>
      </c>
      <c r="C34" s="69">
        <v>2</v>
      </c>
      <c r="D34" s="69">
        <v>0</v>
      </c>
      <c r="E34" s="70">
        <f>D34+C34</f>
        <v>2</v>
      </c>
      <c r="F34" s="178" t="s">
        <v>354</v>
      </c>
      <c r="G34" s="178"/>
      <c r="H34" s="185">
        <v>26</v>
      </c>
      <c r="I34" s="94" t="s">
        <v>476</v>
      </c>
      <c r="J34" s="43" t="s">
        <v>454</v>
      </c>
      <c r="K34" s="69">
        <v>1</v>
      </c>
      <c r="L34" s="69">
        <v>1</v>
      </c>
      <c r="M34" s="45">
        <f t="shared" ref="M34:M39" si="4">L34+K34</f>
        <v>2</v>
      </c>
      <c r="N34" t="s">
        <v>366</v>
      </c>
      <c r="O34" t="s">
        <v>560</v>
      </c>
    </row>
    <row r="35" spans="1:16" x14ac:dyDescent="0.25">
      <c r="A35" s="11" t="s">
        <v>322</v>
      </c>
      <c r="B35" s="65" t="s">
        <v>428</v>
      </c>
      <c r="C35" s="66">
        <v>2</v>
      </c>
      <c r="D35" s="66">
        <v>0</v>
      </c>
      <c r="E35" s="70">
        <f>D35+C35</f>
        <v>2</v>
      </c>
      <c r="F35" s="178" t="s">
        <v>354</v>
      </c>
      <c r="G35" s="178"/>
      <c r="H35" s="184">
        <v>27</v>
      </c>
      <c r="I35" s="94" t="s">
        <v>478</v>
      </c>
      <c r="J35" s="43" t="s">
        <v>455</v>
      </c>
      <c r="K35" s="69">
        <v>2</v>
      </c>
      <c r="L35" s="69">
        <v>0</v>
      </c>
      <c r="M35" s="70">
        <f t="shared" si="4"/>
        <v>2</v>
      </c>
      <c r="N35" t="s">
        <v>354</v>
      </c>
      <c r="O35" t="s">
        <v>559</v>
      </c>
    </row>
    <row r="36" spans="1:16" x14ac:dyDescent="0.25">
      <c r="A36" s="11" t="s">
        <v>323</v>
      </c>
      <c r="B36" s="43" t="s">
        <v>429</v>
      </c>
      <c r="C36" s="69">
        <v>2</v>
      </c>
      <c r="D36" s="69">
        <v>0</v>
      </c>
      <c r="E36" s="45">
        <f>D36+C36</f>
        <v>2</v>
      </c>
      <c r="F36" s="179" t="s">
        <v>349</v>
      </c>
      <c r="G36" s="179"/>
      <c r="H36" s="185">
        <v>28</v>
      </c>
      <c r="I36" s="94" t="s">
        <v>479</v>
      </c>
      <c r="J36" s="43" t="s">
        <v>456</v>
      </c>
      <c r="K36" s="69">
        <v>2</v>
      </c>
      <c r="L36" s="69">
        <v>0</v>
      </c>
      <c r="M36" s="45">
        <f t="shared" si="4"/>
        <v>2</v>
      </c>
      <c r="N36" t="s">
        <v>354</v>
      </c>
      <c r="O36" t="s">
        <v>559</v>
      </c>
    </row>
    <row r="37" spans="1:16" x14ac:dyDescent="0.25">
      <c r="A37" s="11" t="s">
        <v>324</v>
      </c>
      <c r="B37" s="38" t="s">
        <v>430</v>
      </c>
      <c r="C37" s="39">
        <v>2</v>
      </c>
      <c r="D37" s="39">
        <v>0</v>
      </c>
      <c r="E37" s="36">
        <v>2</v>
      </c>
      <c r="F37" s="177" t="s">
        <v>354</v>
      </c>
      <c r="G37" s="177"/>
      <c r="H37" s="184">
        <v>29</v>
      </c>
      <c r="I37" s="94" t="s">
        <v>480</v>
      </c>
      <c r="J37" s="43" t="s">
        <v>457</v>
      </c>
      <c r="K37" s="83">
        <v>2</v>
      </c>
      <c r="L37" s="83">
        <v>0</v>
      </c>
      <c r="M37" s="90">
        <f t="shared" si="4"/>
        <v>2</v>
      </c>
      <c r="N37" t="s">
        <v>402</v>
      </c>
      <c r="O37" t="s">
        <v>559</v>
      </c>
    </row>
    <row r="38" spans="1:16" x14ac:dyDescent="0.25">
      <c r="A38" s="11" t="s">
        <v>325</v>
      </c>
      <c r="B38" s="38" t="s">
        <v>579</v>
      </c>
      <c r="C38" s="39">
        <v>2</v>
      </c>
      <c r="D38" s="39">
        <v>0</v>
      </c>
      <c r="E38" s="36">
        <v>2</v>
      </c>
      <c r="F38" s="58" t="s">
        <v>400</v>
      </c>
      <c r="G38" s="178"/>
      <c r="H38" s="185">
        <v>30</v>
      </c>
      <c r="I38" s="11" t="s">
        <v>481</v>
      </c>
      <c r="J38" s="43" t="s">
        <v>458</v>
      </c>
      <c r="K38" s="69">
        <v>2</v>
      </c>
      <c r="L38" s="69">
        <v>0</v>
      </c>
      <c r="M38" s="45">
        <f t="shared" si="4"/>
        <v>2</v>
      </c>
      <c r="N38" t="s">
        <v>364</v>
      </c>
      <c r="O38" t="s">
        <v>560</v>
      </c>
    </row>
    <row r="39" spans="1:16" x14ac:dyDescent="0.25">
      <c r="A39" s="11" t="s">
        <v>326</v>
      </c>
      <c r="B39" s="71" t="s">
        <v>431</v>
      </c>
      <c r="C39" s="72">
        <v>1</v>
      </c>
      <c r="D39" s="72">
        <v>1</v>
      </c>
      <c r="E39" s="70">
        <f>+SUM(C39:D39)</f>
        <v>2</v>
      </c>
      <c r="F39" s="178" t="s">
        <v>354</v>
      </c>
      <c r="G39" s="178"/>
      <c r="H39" s="184">
        <v>31</v>
      </c>
      <c r="I39" s="194" t="s">
        <v>482</v>
      </c>
      <c r="J39" s="82" t="s">
        <v>83</v>
      </c>
      <c r="K39" s="83">
        <v>2</v>
      </c>
      <c r="L39" s="83">
        <v>0</v>
      </c>
      <c r="M39" s="84">
        <f t="shared" si="4"/>
        <v>2</v>
      </c>
      <c r="N39" t="s">
        <v>377</v>
      </c>
      <c r="O39" t="s">
        <v>346</v>
      </c>
      <c r="P39" t="s">
        <v>559</v>
      </c>
    </row>
    <row r="40" spans="1:16" x14ac:dyDescent="0.25">
      <c r="A40" s="11" t="s">
        <v>327</v>
      </c>
      <c r="B40" s="43" t="s">
        <v>432</v>
      </c>
      <c r="C40" s="69">
        <v>2</v>
      </c>
      <c r="D40" s="69">
        <v>0</v>
      </c>
      <c r="E40" s="45">
        <f t="shared" si="3"/>
        <v>2</v>
      </c>
      <c r="F40" s="179" t="s">
        <v>377</v>
      </c>
      <c r="G40" s="179"/>
      <c r="H40" s="185">
        <v>32</v>
      </c>
      <c r="I40" s="11" t="s">
        <v>483</v>
      </c>
      <c r="J40" s="38" t="s">
        <v>459</v>
      </c>
      <c r="K40" s="39">
        <v>2</v>
      </c>
      <c r="L40" s="39">
        <v>0</v>
      </c>
      <c r="M40" s="36">
        <v>2</v>
      </c>
      <c r="N40" t="s">
        <v>364</v>
      </c>
      <c r="P40" t="s">
        <v>559</v>
      </c>
    </row>
    <row r="41" spans="1:16" x14ac:dyDescent="0.25">
      <c r="A41" s="11" t="s">
        <v>328</v>
      </c>
      <c r="B41" s="43" t="s">
        <v>433</v>
      </c>
      <c r="C41" s="69">
        <v>2</v>
      </c>
      <c r="D41" s="69">
        <v>0</v>
      </c>
      <c r="E41" s="70">
        <f t="shared" si="3"/>
        <v>2</v>
      </c>
      <c r="F41" s="178" t="s">
        <v>377</v>
      </c>
      <c r="G41" s="178"/>
      <c r="H41" s="184">
        <v>33</v>
      </c>
      <c r="I41" s="11" t="s">
        <v>484</v>
      </c>
      <c r="J41" s="38" t="s">
        <v>460</v>
      </c>
      <c r="K41" s="39">
        <v>1</v>
      </c>
      <c r="L41" s="39">
        <v>1</v>
      </c>
      <c r="M41" s="36">
        <v>2</v>
      </c>
      <c r="N41" t="s">
        <v>377</v>
      </c>
      <c r="P41" t="s">
        <v>559</v>
      </c>
    </row>
    <row r="42" spans="1:16" x14ac:dyDescent="0.25">
      <c r="A42" s="11" t="s">
        <v>329</v>
      </c>
      <c r="B42" s="43" t="s">
        <v>561</v>
      </c>
      <c r="C42" s="69">
        <v>1</v>
      </c>
      <c r="D42" s="69">
        <v>1</v>
      </c>
      <c r="E42" s="70">
        <f t="shared" si="3"/>
        <v>2</v>
      </c>
      <c r="F42" s="180" t="s">
        <v>337</v>
      </c>
      <c r="G42" s="180"/>
      <c r="H42" s="185">
        <v>34</v>
      </c>
      <c r="I42" s="11" t="s">
        <v>485</v>
      </c>
      <c r="J42" s="38" t="s">
        <v>411</v>
      </c>
      <c r="K42" s="39">
        <v>2</v>
      </c>
      <c r="L42" s="39">
        <v>0</v>
      </c>
      <c r="M42" s="36">
        <v>2</v>
      </c>
      <c r="N42" t="s">
        <v>412</v>
      </c>
    </row>
    <row r="43" spans="1:16" ht="15.75" thickBot="1" x14ac:dyDescent="0.3">
      <c r="A43" s="11" t="s">
        <v>330</v>
      </c>
      <c r="B43" s="71" t="s">
        <v>434</v>
      </c>
      <c r="C43" s="72">
        <v>2</v>
      </c>
      <c r="D43" s="72">
        <v>0</v>
      </c>
      <c r="E43" s="70">
        <v>2</v>
      </c>
      <c r="F43" s="180" t="s">
        <v>337</v>
      </c>
      <c r="G43" s="180"/>
      <c r="H43" s="184">
        <v>35</v>
      </c>
      <c r="I43" s="16" t="s">
        <v>332</v>
      </c>
      <c r="J43" s="52" t="s">
        <v>436</v>
      </c>
      <c r="K43" s="60">
        <v>0</v>
      </c>
      <c r="L43" s="60">
        <v>1</v>
      </c>
      <c r="M43" s="54">
        <f>L43+K43</f>
        <v>1</v>
      </c>
      <c r="N43" t="s">
        <v>210</v>
      </c>
      <c r="P43" t="s">
        <v>562</v>
      </c>
    </row>
    <row r="44" spans="1:16" ht="15.75" thickTop="1" x14ac:dyDescent="0.25">
      <c r="A44" s="11" t="s">
        <v>331</v>
      </c>
      <c r="B44" s="43" t="s">
        <v>435</v>
      </c>
      <c r="C44" s="69">
        <v>2</v>
      </c>
      <c r="D44" s="69">
        <v>0</v>
      </c>
      <c r="E44" s="70">
        <v>2</v>
      </c>
      <c r="F44" s="180" t="s">
        <v>366</v>
      </c>
      <c r="G44" s="180"/>
      <c r="H44" s="185">
        <v>36</v>
      </c>
      <c r="I44" s="58"/>
      <c r="J44" s="59"/>
      <c r="K44" s="58"/>
      <c r="L44" s="58"/>
      <c r="M44" s="58"/>
    </row>
    <row r="45" spans="1:16" ht="15.75" thickBot="1" x14ac:dyDescent="0.3">
      <c r="A45" s="16" t="s">
        <v>332</v>
      </c>
      <c r="B45" s="47" t="s">
        <v>436</v>
      </c>
      <c r="C45" s="60">
        <v>0</v>
      </c>
      <c r="D45" s="60">
        <v>1</v>
      </c>
      <c r="E45" s="54">
        <f>D45+C45</f>
        <v>1</v>
      </c>
      <c r="F45" s="58" t="s">
        <v>362</v>
      </c>
      <c r="G45" s="180"/>
      <c r="H45" s="184">
        <v>37</v>
      </c>
      <c r="L45" s="85"/>
      <c r="M45" s="85"/>
    </row>
    <row r="46" spans="1:16" ht="15.75" thickTop="1" x14ac:dyDescent="0.25">
      <c r="G46" s="58"/>
      <c r="H46" s="58"/>
      <c r="L46" s="85"/>
      <c r="M46" s="85"/>
    </row>
    <row r="47" spans="1:16" x14ac:dyDescent="0.25">
      <c r="G47" s="58"/>
      <c r="H47" s="58"/>
      <c r="I47" s="85" t="s">
        <v>57</v>
      </c>
      <c r="J47" s="85" t="s">
        <v>58</v>
      </c>
      <c r="K47" s="85"/>
      <c r="L47" s="85"/>
      <c r="M47" s="85"/>
    </row>
    <row r="48" spans="1:16" x14ac:dyDescent="0.25">
      <c r="A48" s="98"/>
      <c r="B48" s="59"/>
      <c r="C48" s="58"/>
      <c r="D48" s="58"/>
      <c r="E48" s="58"/>
      <c r="F48" s="58"/>
      <c r="G48" s="58"/>
      <c r="H48" s="58"/>
      <c r="I48" s="85"/>
      <c r="J48" s="86" t="s">
        <v>59</v>
      </c>
      <c r="K48" s="85"/>
      <c r="L48" s="85"/>
      <c r="M48" s="85"/>
    </row>
    <row r="49" spans="1:14" x14ac:dyDescent="0.25">
      <c r="A49" s="98"/>
      <c r="B49" s="59"/>
      <c r="C49" s="58"/>
      <c r="D49" s="58"/>
      <c r="E49" s="58"/>
      <c r="F49" s="58"/>
      <c r="G49" s="58"/>
      <c r="H49" s="58"/>
      <c r="I49" s="85"/>
      <c r="J49" s="85" t="s">
        <v>60</v>
      </c>
      <c r="K49" s="85"/>
      <c r="L49" s="85"/>
      <c r="M49" s="85"/>
    </row>
    <row r="50" spans="1:14" x14ac:dyDescent="0.25">
      <c r="A50" s="98"/>
      <c r="B50" s="59"/>
      <c r="C50" s="58"/>
      <c r="D50" s="58"/>
      <c r="E50" s="58"/>
      <c r="F50" s="58"/>
      <c r="G50" s="58"/>
      <c r="H50" s="58"/>
      <c r="I50" s="85"/>
      <c r="J50" s="85"/>
      <c r="K50" s="85"/>
      <c r="L50" s="85"/>
      <c r="M50" s="85"/>
    </row>
    <row r="51" spans="1:14" x14ac:dyDescent="0.25">
      <c r="A51" s="98"/>
      <c r="B51" s="59"/>
      <c r="C51" s="58"/>
      <c r="D51" s="58"/>
      <c r="E51" s="58"/>
      <c r="F51" s="58"/>
      <c r="G51" s="58"/>
      <c r="H51" s="58"/>
      <c r="I51" s="85"/>
      <c r="J51" s="86" t="s">
        <v>61</v>
      </c>
      <c r="K51" s="85"/>
      <c r="L51" s="85"/>
      <c r="M51" s="85"/>
    </row>
    <row r="52" spans="1:14" x14ac:dyDescent="0.25">
      <c r="A52" s="98"/>
      <c r="B52" s="59"/>
      <c r="C52" s="58"/>
      <c r="D52" s="58"/>
      <c r="E52" s="58"/>
      <c r="F52" s="58"/>
      <c r="G52" s="58"/>
      <c r="H52" s="58"/>
      <c r="I52" s="85"/>
      <c r="J52" s="85" t="s">
        <v>62</v>
      </c>
      <c r="K52" s="85"/>
      <c r="L52" s="85"/>
      <c r="M52" s="85"/>
    </row>
    <row r="53" spans="1:14" x14ac:dyDescent="0.25">
      <c r="A53" s="98"/>
      <c r="B53" s="59"/>
      <c r="C53" s="58"/>
      <c r="D53" s="58"/>
      <c r="E53" s="58"/>
      <c r="F53" s="58"/>
      <c r="G53" s="58"/>
      <c r="H53" s="58"/>
      <c r="I53" s="85"/>
      <c r="J53" s="86" t="s">
        <v>10</v>
      </c>
      <c r="K53" s="85"/>
      <c r="L53" s="85"/>
      <c r="M53" s="85"/>
      <c r="N53" t="s">
        <v>337</v>
      </c>
    </row>
    <row r="54" spans="1:14" x14ac:dyDescent="0.25">
      <c r="A54" s="98"/>
      <c r="B54" s="59"/>
      <c r="C54" s="58"/>
      <c r="D54" s="58"/>
      <c r="E54" s="58"/>
      <c r="F54" s="58"/>
      <c r="G54" s="58"/>
      <c r="H54" s="58"/>
      <c r="I54" s="85"/>
      <c r="J54" s="86"/>
      <c r="K54" s="85"/>
      <c r="L54" s="85"/>
      <c r="M54" s="85"/>
    </row>
    <row r="55" spans="1:14" x14ac:dyDescent="0.25">
      <c r="A55" s="98"/>
      <c r="B55" s="59"/>
      <c r="C55" s="58"/>
      <c r="D55" s="58"/>
      <c r="E55" s="58"/>
      <c r="F55" s="58"/>
      <c r="G55" s="58"/>
      <c r="H55" s="58"/>
      <c r="I55" s="85"/>
      <c r="J55" s="86"/>
      <c r="K55" s="85"/>
      <c r="L55" s="85"/>
      <c r="M55" s="85"/>
    </row>
    <row r="56" spans="1:14" x14ac:dyDescent="0.25">
      <c r="A56" s="85" t="s">
        <v>57</v>
      </c>
      <c r="B56" s="85" t="s">
        <v>58</v>
      </c>
      <c r="C56" s="85"/>
      <c r="D56" s="85"/>
      <c r="E56" s="85"/>
      <c r="F56" s="85"/>
      <c r="G56" s="85"/>
      <c r="H56" s="85"/>
      <c r="I56" s="85"/>
      <c r="L56" s="85"/>
      <c r="M56" s="85"/>
    </row>
    <row r="57" spans="1:14" x14ac:dyDescent="0.25">
      <c r="A57" s="85"/>
      <c r="B57" s="86" t="s">
        <v>59</v>
      </c>
      <c r="C57" s="85"/>
      <c r="D57" s="85"/>
      <c r="E57" s="85"/>
      <c r="F57" s="85"/>
      <c r="G57" s="85"/>
      <c r="H57" s="85"/>
      <c r="I57" s="85"/>
      <c r="J57" s="86" t="s">
        <v>63</v>
      </c>
      <c r="K57" s="85"/>
      <c r="L57" s="85"/>
      <c r="M57" s="85"/>
    </row>
    <row r="58" spans="1:14" x14ac:dyDescent="0.25">
      <c r="A58" s="85"/>
      <c r="B58" s="85" t="s">
        <v>60</v>
      </c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</row>
    <row r="59" spans="1:14" x14ac:dyDescent="0.25">
      <c r="A59" s="85"/>
      <c r="B59" s="86" t="s">
        <v>61</v>
      </c>
      <c r="C59" s="85"/>
      <c r="D59" s="85"/>
      <c r="E59" s="85"/>
      <c r="F59" s="85"/>
      <c r="G59" s="85"/>
      <c r="H59" s="85"/>
      <c r="I59" s="85"/>
      <c r="J59" s="85"/>
      <c r="K59" s="85"/>
      <c r="L59" s="85"/>
      <c r="M59" s="85"/>
    </row>
    <row r="60" spans="1:14" x14ac:dyDescent="0.25">
      <c r="A60" s="85"/>
      <c r="B60" s="85" t="s">
        <v>62</v>
      </c>
      <c r="C60" s="85"/>
      <c r="D60" s="85"/>
      <c r="E60" s="85"/>
      <c r="F60" s="85"/>
      <c r="G60" s="85"/>
      <c r="H60" s="85"/>
      <c r="I60" s="87"/>
      <c r="J60" s="87"/>
      <c r="K60" s="87"/>
      <c r="L60" s="87"/>
      <c r="M60" s="87"/>
    </row>
    <row r="61" spans="1:14" x14ac:dyDescent="0.25">
      <c r="A61" s="85"/>
      <c r="B61" s="86" t="s">
        <v>63</v>
      </c>
      <c r="C61" s="85"/>
      <c r="D61" s="85"/>
      <c r="E61" s="85"/>
      <c r="F61" s="85"/>
      <c r="G61" s="85"/>
      <c r="H61" s="85"/>
      <c r="I61" s="87"/>
      <c r="J61" s="87"/>
      <c r="K61" s="87"/>
      <c r="L61" s="87"/>
      <c r="M61" s="87"/>
    </row>
    <row r="62" spans="1:14" x14ac:dyDescent="0.25">
      <c r="A62" s="85"/>
      <c r="B62" s="86"/>
      <c r="C62" s="85"/>
      <c r="D62" s="85"/>
      <c r="E62" s="85"/>
      <c r="F62" s="85"/>
      <c r="G62" s="85"/>
      <c r="H62" s="85"/>
      <c r="I62" s="87"/>
      <c r="J62" s="87"/>
      <c r="K62" s="87"/>
      <c r="L62" s="87"/>
      <c r="M62" s="87"/>
    </row>
    <row r="63" spans="1:14" x14ac:dyDescent="0.25">
      <c r="A63" s="85"/>
      <c r="B63" s="86"/>
      <c r="C63" s="85"/>
      <c r="D63" s="85"/>
      <c r="E63" s="85"/>
      <c r="F63" s="85"/>
      <c r="G63" s="85"/>
      <c r="H63" s="85"/>
      <c r="I63" s="87"/>
      <c r="J63" s="87"/>
      <c r="K63" s="87"/>
      <c r="L63" s="87"/>
      <c r="M63" s="87"/>
    </row>
    <row r="64" spans="1:14" x14ac:dyDescent="0.25">
      <c r="A64" s="85"/>
      <c r="B64" s="86"/>
      <c r="C64" s="85"/>
      <c r="D64" s="85"/>
      <c r="E64" s="85"/>
      <c r="F64" s="85"/>
      <c r="G64" s="85"/>
      <c r="H64" s="85"/>
      <c r="I64" s="87"/>
      <c r="J64" s="87"/>
      <c r="K64" s="87"/>
      <c r="L64" s="87"/>
      <c r="M64" s="87"/>
    </row>
    <row r="65" spans="1:13" x14ac:dyDescent="0.25">
      <c r="A65" s="85"/>
      <c r="B65" s="86"/>
      <c r="C65" s="85"/>
      <c r="D65" s="85"/>
      <c r="E65" s="85"/>
      <c r="F65" s="85"/>
      <c r="G65" s="85"/>
      <c r="H65" s="85"/>
      <c r="I65" s="87"/>
      <c r="J65" s="87"/>
      <c r="K65" s="87"/>
      <c r="L65" s="87"/>
      <c r="M65" s="87"/>
    </row>
    <row r="66" spans="1:13" x14ac:dyDescent="0.25">
      <c r="A66" s="85"/>
      <c r="B66" s="86"/>
      <c r="C66" s="85"/>
      <c r="D66" s="85"/>
      <c r="E66" s="85"/>
      <c r="F66" s="85"/>
      <c r="G66" s="85"/>
      <c r="H66" s="85"/>
      <c r="I66" s="87"/>
      <c r="J66" s="87"/>
      <c r="K66" s="87"/>
      <c r="L66" s="87"/>
      <c r="M66" s="87"/>
    </row>
    <row r="67" spans="1:13" x14ac:dyDescent="0.25">
      <c r="A67" s="85"/>
      <c r="B67" s="86"/>
      <c r="C67" s="85"/>
      <c r="D67" s="85"/>
      <c r="E67" s="85"/>
      <c r="F67" s="85"/>
      <c r="G67" s="85"/>
      <c r="H67" s="85"/>
      <c r="I67" s="87"/>
      <c r="J67" s="87"/>
      <c r="K67" s="87"/>
      <c r="L67" s="87"/>
      <c r="M67" s="87"/>
    </row>
    <row r="68" spans="1:13" x14ac:dyDescent="0.25">
      <c r="A68" s="85"/>
      <c r="B68" s="86"/>
      <c r="C68" s="85"/>
      <c r="D68" s="85"/>
      <c r="E68" s="85"/>
      <c r="F68" s="85"/>
      <c r="G68" s="85"/>
      <c r="H68" s="85"/>
      <c r="I68" s="87"/>
      <c r="J68" s="87"/>
      <c r="K68" s="87"/>
      <c r="L68" s="87"/>
      <c r="M68" s="87"/>
    </row>
    <row r="69" spans="1:13" x14ac:dyDescent="0.25">
      <c r="A69" s="85"/>
      <c r="B69" s="86"/>
      <c r="C69" s="85"/>
      <c r="D69" s="85"/>
      <c r="E69" s="85"/>
      <c r="F69" s="85"/>
      <c r="G69" s="85"/>
      <c r="H69" s="85"/>
      <c r="I69" s="87"/>
      <c r="J69" s="87"/>
      <c r="K69" s="87"/>
      <c r="L69" s="87"/>
      <c r="M69" s="87"/>
    </row>
    <row r="70" spans="1:13" x14ac:dyDescent="0.25">
      <c r="A70" s="85"/>
      <c r="B70" s="86"/>
      <c r="C70" s="85"/>
      <c r="D70" s="85"/>
      <c r="E70" s="85"/>
      <c r="F70" s="85"/>
      <c r="G70" s="85"/>
      <c r="H70" s="85"/>
      <c r="I70" s="87"/>
      <c r="J70" s="87"/>
      <c r="K70" s="87"/>
      <c r="L70" s="87"/>
      <c r="M70" s="87"/>
    </row>
    <row r="71" spans="1:13" x14ac:dyDescent="0.25">
      <c r="A71" s="85"/>
      <c r="B71" s="86"/>
      <c r="C71" s="85"/>
      <c r="D71" s="85"/>
      <c r="E71" s="85"/>
      <c r="F71" s="85"/>
      <c r="G71" s="85"/>
      <c r="H71" s="85"/>
      <c r="I71" s="87"/>
      <c r="J71" s="87"/>
      <c r="K71" s="87"/>
      <c r="L71" s="87"/>
      <c r="M71" s="87"/>
    </row>
    <row r="72" spans="1:13" ht="15.75" thickBot="1" x14ac:dyDescent="0.3">
      <c r="A72" s="85"/>
      <c r="B72" s="86"/>
      <c r="C72" s="85"/>
      <c r="D72" s="85"/>
      <c r="E72" s="85"/>
      <c r="F72" s="85"/>
      <c r="G72" s="85"/>
      <c r="H72" s="85"/>
      <c r="I72" s="87"/>
      <c r="J72" s="87"/>
      <c r="K72" s="87"/>
      <c r="L72" s="87"/>
      <c r="M72" s="87"/>
    </row>
    <row r="73" spans="1:13" ht="15.75" thickTop="1" x14ac:dyDescent="0.25">
      <c r="A73" s="87" t="s">
        <v>64</v>
      </c>
      <c r="B73" s="87"/>
      <c r="C73" s="87"/>
      <c r="D73" s="87"/>
      <c r="E73" s="87"/>
      <c r="F73" s="87"/>
      <c r="G73" s="87"/>
      <c r="H73" s="87"/>
      <c r="I73" s="88" t="s">
        <v>49</v>
      </c>
      <c r="J73" s="91" t="s">
        <v>50</v>
      </c>
      <c r="K73" s="92">
        <v>1</v>
      </c>
      <c r="L73" s="92">
        <v>1</v>
      </c>
      <c r="M73" s="89">
        <f t="shared" ref="M73:M78" si="5">K73+L73</f>
        <v>2</v>
      </c>
    </row>
    <row r="74" spans="1:13" ht="15.75" thickBot="1" x14ac:dyDescent="0.3">
      <c r="A74" s="87"/>
      <c r="B74" s="87"/>
      <c r="C74" s="87"/>
      <c r="D74" s="87"/>
      <c r="E74" s="87"/>
      <c r="F74" s="87"/>
      <c r="G74" s="87"/>
      <c r="H74" s="87"/>
      <c r="I74" s="37" t="s">
        <v>29</v>
      </c>
      <c r="J74" s="38" t="s">
        <v>30</v>
      </c>
      <c r="K74" s="40">
        <v>2</v>
      </c>
      <c r="L74" s="40">
        <v>0</v>
      </c>
      <c r="M74" s="41">
        <f t="shared" si="5"/>
        <v>2</v>
      </c>
    </row>
    <row r="75" spans="1:13" ht="15.75" thickTop="1" x14ac:dyDescent="0.25">
      <c r="A75" s="88" t="s">
        <v>54</v>
      </c>
      <c r="B75" s="79" t="s">
        <v>65</v>
      </c>
      <c r="C75" s="80">
        <v>1</v>
      </c>
      <c r="D75" s="80">
        <v>1</v>
      </c>
      <c r="E75" s="81">
        <f>+SUM(C75:D75)</f>
        <v>2</v>
      </c>
      <c r="F75" s="177"/>
      <c r="G75" s="177"/>
      <c r="H75" s="184"/>
      <c r="I75" s="42" t="s">
        <v>84</v>
      </c>
      <c r="J75" s="43" t="s">
        <v>48</v>
      </c>
      <c r="K75" s="44">
        <v>2</v>
      </c>
      <c r="L75" s="44">
        <v>1</v>
      </c>
      <c r="M75" s="45">
        <f t="shared" si="5"/>
        <v>3</v>
      </c>
    </row>
    <row r="76" spans="1:13" x14ac:dyDescent="0.25">
      <c r="A76" s="37" t="s">
        <v>66</v>
      </c>
      <c r="B76" s="43" t="s">
        <v>67</v>
      </c>
      <c r="C76" s="44">
        <v>2</v>
      </c>
      <c r="D76" s="44">
        <v>0</v>
      </c>
      <c r="E76" s="45">
        <f>D76+C76</f>
        <v>2</v>
      </c>
      <c r="F76" s="179"/>
      <c r="G76" s="179"/>
      <c r="H76" s="186"/>
      <c r="I76" s="42" t="s">
        <v>20</v>
      </c>
      <c r="J76" s="43" t="s">
        <v>21</v>
      </c>
      <c r="K76" s="44">
        <v>2</v>
      </c>
      <c r="L76" s="44">
        <v>0</v>
      </c>
      <c r="M76" s="45">
        <f t="shared" si="5"/>
        <v>2</v>
      </c>
    </row>
    <row r="77" spans="1:13" x14ac:dyDescent="0.25">
      <c r="A77" s="42" t="s">
        <v>55</v>
      </c>
      <c r="B77" s="38" t="s">
        <v>68</v>
      </c>
      <c r="C77" s="40">
        <v>2</v>
      </c>
      <c r="D77" s="40">
        <v>0</v>
      </c>
      <c r="E77" s="41">
        <v>2</v>
      </c>
      <c r="F77" s="176"/>
      <c r="G77" s="176"/>
      <c r="H77" s="183"/>
      <c r="I77" s="37" t="s">
        <v>41</v>
      </c>
      <c r="J77" s="38" t="s">
        <v>42</v>
      </c>
      <c r="K77" s="40">
        <v>1</v>
      </c>
      <c r="L77" s="40">
        <v>1</v>
      </c>
      <c r="M77" s="41">
        <f t="shared" si="5"/>
        <v>2</v>
      </c>
    </row>
    <row r="78" spans="1:13" x14ac:dyDescent="0.25">
      <c r="A78" s="42" t="s">
        <v>56</v>
      </c>
      <c r="B78" s="38" t="s">
        <v>69</v>
      </c>
      <c r="C78" s="40">
        <v>2</v>
      </c>
      <c r="D78" s="40">
        <v>0</v>
      </c>
      <c r="E78" s="41">
        <v>2</v>
      </c>
      <c r="F78" s="176"/>
      <c r="G78" s="176"/>
      <c r="H78" s="183"/>
      <c r="I78" s="42" t="s">
        <v>85</v>
      </c>
      <c r="J78" s="43" t="s">
        <v>47</v>
      </c>
      <c r="K78" s="44">
        <v>2</v>
      </c>
      <c r="L78" s="44">
        <v>1</v>
      </c>
      <c r="M78" s="45">
        <f t="shared" si="5"/>
        <v>3</v>
      </c>
    </row>
    <row r="79" spans="1:13" x14ac:dyDescent="0.25">
      <c r="A79" s="37" t="s">
        <v>70</v>
      </c>
      <c r="B79" s="43" t="s">
        <v>71</v>
      </c>
      <c r="C79" s="44">
        <v>2</v>
      </c>
      <c r="D79" s="44">
        <v>0</v>
      </c>
      <c r="E79" s="45">
        <f>D79+C79</f>
        <v>2</v>
      </c>
      <c r="F79" s="179"/>
      <c r="G79" s="179"/>
      <c r="H79" s="186"/>
      <c r="I79" s="37" t="s">
        <v>39</v>
      </c>
      <c r="J79" s="38" t="s">
        <v>40</v>
      </c>
      <c r="K79" s="40">
        <v>2</v>
      </c>
      <c r="L79" s="40">
        <v>1</v>
      </c>
      <c r="M79" s="41">
        <f>SUM(K79:L79)</f>
        <v>3</v>
      </c>
    </row>
    <row r="80" spans="1:13" x14ac:dyDescent="0.25">
      <c r="A80" s="42" t="s">
        <v>72</v>
      </c>
      <c r="B80" s="38" t="s">
        <v>73</v>
      </c>
      <c r="C80" s="40">
        <v>2</v>
      </c>
      <c r="D80" s="40">
        <v>0</v>
      </c>
      <c r="E80" s="41">
        <v>2</v>
      </c>
      <c r="F80" s="176"/>
      <c r="G80" s="176"/>
      <c r="H80" s="183"/>
      <c r="I80" s="37" t="s">
        <v>25</v>
      </c>
      <c r="J80" s="38" t="s">
        <v>26</v>
      </c>
      <c r="K80" s="40">
        <v>2</v>
      </c>
      <c r="L80" s="40">
        <v>0</v>
      </c>
      <c r="M80" s="41">
        <f>SUM(K80:L80)</f>
        <v>2</v>
      </c>
    </row>
    <row r="81" spans="1:13" x14ac:dyDescent="0.25">
      <c r="A81" s="37" t="s">
        <v>74</v>
      </c>
      <c r="B81" s="43" t="s">
        <v>75</v>
      </c>
      <c r="C81" s="44">
        <v>2</v>
      </c>
      <c r="D81" s="44">
        <v>0</v>
      </c>
      <c r="E81" s="45">
        <f>D81+C81</f>
        <v>2</v>
      </c>
      <c r="F81" s="179"/>
      <c r="G81" s="179"/>
      <c r="H81" s="186"/>
      <c r="I81" s="37" t="s">
        <v>43</v>
      </c>
      <c r="J81" s="38" t="s">
        <v>35</v>
      </c>
      <c r="K81" s="40">
        <v>1</v>
      </c>
      <c r="L81" s="40">
        <v>1</v>
      </c>
      <c r="M81" s="41">
        <f>SUM(K81:L81)</f>
        <v>2</v>
      </c>
    </row>
    <row r="82" spans="1:13" x14ac:dyDescent="0.25">
      <c r="A82" s="37" t="s">
        <v>52</v>
      </c>
      <c r="B82" s="43" t="s">
        <v>76</v>
      </c>
      <c r="C82" s="44">
        <v>2</v>
      </c>
      <c r="D82" s="44">
        <v>0</v>
      </c>
      <c r="E82" s="45">
        <f>D82+C82</f>
        <v>2</v>
      </c>
      <c r="F82" s="179"/>
      <c r="G82" s="179"/>
      <c r="H82" s="186"/>
      <c r="I82" s="37" t="s">
        <v>18</v>
      </c>
      <c r="J82" s="38" t="s">
        <v>19</v>
      </c>
      <c r="K82" s="40">
        <v>2</v>
      </c>
      <c r="L82" s="40">
        <v>0</v>
      </c>
      <c r="M82" s="41">
        <f>SUM(K82:L82)</f>
        <v>2</v>
      </c>
    </row>
    <row r="83" spans="1:13" ht="15.75" thickBot="1" x14ac:dyDescent="0.3">
      <c r="A83" s="37" t="s">
        <v>77</v>
      </c>
      <c r="B83" s="38" t="s">
        <v>78</v>
      </c>
      <c r="C83" s="40">
        <v>2</v>
      </c>
      <c r="D83" s="40">
        <v>0</v>
      </c>
      <c r="E83" s="41">
        <f>D83+C83</f>
        <v>2</v>
      </c>
      <c r="F83" s="181"/>
      <c r="G83" s="181"/>
      <c r="H83" s="187"/>
      <c r="I83" s="73" t="s">
        <v>37</v>
      </c>
      <c r="J83" s="74" t="s">
        <v>38</v>
      </c>
      <c r="K83" s="93">
        <v>2</v>
      </c>
      <c r="L83" s="93">
        <v>0</v>
      </c>
      <c r="M83" s="75">
        <f>K83+L83</f>
        <v>2</v>
      </c>
    </row>
    <row r="84" spans="1:13" ht="15.75" thickTop="1" x14ac:dyDescent="0.25">
      <c r="A84" s="37" t="s">
        <v>53</v>
      </c>
      <c r="B84" s="38" t="s">
        <v>79</v>
      </c>
      <c r="C84" s="40">
        <v>2</v>
      </c>
      <c r="D84" s="40">
        <v>0</v>
      </c>
      <c r="E84" s="41">
        <f>D84+C84</f>
        <v>2</v>
      </c>
      <c r="F84" s="58"/>
      <c r="G84" s="58"/>
      <c r="H84" s="58"/>
    </row>
    <row r="85" spans="1:13" ht="15.75" thickBot="1" x14ac:dyDescent="0.3">
      <c r="A85" s="46" t="s">
        <v>80</v>
      </c>
      <c r="B85" s="47" t="s">
        <v>81</v>
      </c>
      <c r="C85" s="48">
        <v>2</v>
      </c>
      <c r="D85" s="48">
        <v>0</v>
      </c>
      <c r="E85" s="49">
        <v>2</v>
      </c>
      <c r="F85" s="58"/>
      <c r="G85" s="58"/>
      <c r="H85" s="58"/>
    </row>
    <row r="86" spans="1:13" ht="15.75" thickTop="1" x14ac:dyDescent="0.25"/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7"/>
  <sheetViews>
    <sheetView workbookViewId="0">
      <selection activeCell="A4" sqref="A4"/>
    </sheetView>
  </sheetViews>
  <sheetFormatPr defaultRowHeight="15" x14ac:dyDescent="0.25"/>
  <cols>
    <col min="1" max="1" width="19.140625" customWidth="1"/>
    <col min="2" max="3" width="33.42578125" customWidth="1"/>
    <col min="4" max="4" width="26" customWidth="1"/>
  </cols>
  <sheetData>
    <row r="3" spans="1:5" ht="20.25" x14ac:dyDescent="0.3">
      <c r="A3" s="174" t="s">
        <v>382</v>
      </c>
      <c r="B3" s="174" t="s">
        <v>383</v>
      </c>
      <c r="C3" s="174" t="s">
        <v>387</v>
      </c>
      <c r="D3" s="174"/>
      <c r="E3" t="s">
        <v>10</v>
      </c>
    </row>
    <row r="4" spans="1:5" ht="20.25" x14ac:dyDescent="0.3">
      <c r="A4" s="174" t="s">
        <v>389</v>
      </c>
      <c r="B4" s="174"/>
      <c r="C4" s="174"/>
      <c r="D4" s="174"/>
    </row>
    <row r="5" spans="1:5" ht="20.25" x14ac:dyDescent="0.3">
      <c r="A5" s="174" t="s">
        <v>390</v>
      </c>
      <c r="B5" s="174" t="s">
        <v>384</v>
      </c>
      <c r="C5" s="174" t="s">
        <v>388</v>
      </c>
      <c r="D5" s="174" t="s">
        <v>385</v>
      </c>
    </row>
    <row r="6" spans="1:5" ht="20.25" x14ac:dyDescent="0.3">
      <c r="A6" s="174"/>
      <c r="B6" s="174"/>
      <c r="C6" s="174"/>
      <c r="D6" s="174"/>
    </row>
    <row r="7" spans="1:5" ht="20.25" x14ac:dyDescent="0.3">
      <c r="A7" s="174"/>
      <c r="B7" s="174" t="s">
        <v>32</v>
      </c>
      <c r="C7" s="174" t="s">
        <v>387</v>
      </c>
      <c r="D7" s="174" t="s">
        <v>386</v>
      </c>
      <c r="E7" t="s">
        <v>10</v>
      </c>
    </row>
    <row r="8" spans="1:5" ht="20.25" x14ac:dyDescent="0.3">
      <c r="A8" s="174"/>
      <c r="B8" s="174"/>
      <c r="C8" s="174"/>
      <c r="D8" s="174"/>
    </row>
    <row r="9" spans="1:5" ht="20.25" x14ac:dyDescent="0.3">
      <c r="A9" s="174"/>
      <c r="B9" s="174" t="s">
        <v>45</v>
      </c>
      <c r="C9" s="174"/>
      <c r="D9" s="174" t="s">
        <v>386</v>
      </c>
      <c r="E9" t="s">
        <v>10</v>
      </c>
    </row>
    <row r="10" spans="1:5" ht="20.25" x14ac:dyDescent="0.3">
      <c r="A10" s="174"/>
      <c r="B10" s="174"/>
      <c r="C10" s="174"/>
      <c r="D10" s="174"/>
    </row>
    <row r="11" spans="1:5" ht="20.25" x14ac:dyDescent="0.3">
      <c r="A11" s="174"/>
      <c r="B11" s="174"/>
      <c r="C11" s="174"/>
      <c r="D11" s="174"/>
    </row>
    <row r="12" spans="1:5" ht="20.25" x14ac:dyDescent="0.3">
      <c r="A12" s="174"/>
      <c r="B12" s="174"/>
      <c r="C12" s="174"/>
      <c r="D12" s="174"/>
    </row>
    <row r="13" spans="1:5" ht="20.25" x14ac:dyDescent="0.3">
      <c r="A13" s="174"/>
      <c r="B13" s="174"/>
      <c r="C13" s="174"/>
      <c r="D13" s="174"/>
    </row>
    <row r="14" spans="1:5" ht="20.25" x14ac:dyDescent="0.3">
      <c r="A14" s="174"/>
      <c r="B14" s="174"/>
      <c r="C14" s="174"/>
      <c r="D14" s="174"/>
    </row>
    <row r="15" spans="1:5" ht="20.25" x14ac:dyDescent="0.3">
      <c r="A15" s="174"/>
      <c r="B15" s="174"/>
      <c r="C15" s="174"/>
      <c r="D15" s="174"/>
    </row>
    <row r="16" spans="1:5" ht="20.25" x14ac:dyDescent="0.3">
      <c r="A16" s="174"/>
      <c r="B16" s="174"/>
      <c r="C16" s="174"/>
      <c r="D16" s="174"/>
    </row>
    <row r="17" spans="1:4" ht="20.25" x14ac:dyDescent="0.3">
      <c r="A17" s="174"/>
      <c r="B17" s="174"/>
      <c r="C17" s="174"/>
      <c r="D17" s="174"/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6"/>
  <sheetViews>
    <sheetView tabSelected="1" zoomScaleNormal="100" workbookViewId="0">
      <selection activeCell="G18" sqref="G18"/>
    </sheetView>
  </sheetViews>
  <sheetFormatPr defaultRowHeight="15" x14ac:dyDescent="0.25"/>
  <cols>
    <col min="1" max="1" width="11.85546875" customWidth="1"/>
    <col min="2" max="2" width="39" customWidth="1"/>
    <col min="3" max="3" width="6" customWidth="1"/>
    <col min="4" max="4" width="6.5703125" customWidth="1"/>
    <col min="5" max="5" width="7.42578125" customWidth="1"/>
    <col min="9" max="9" width="12.85546875" customWidth="1"/>
    <col min="10" max="10" width="37.42578125" customWidth="1"/>
    <col min="11" max="11" width="6.85546875" customWidth="1"/>
    <col min="12" max="12" width="7.28515625" customWidth="1"/>
    <col min="13" max="13" width="7.5703125" customWidth="1"/>
    <col min="17" max="17" width="14" customWidth="1"/>
    <col min="18" max="18" width="39.140625" customWidth="1"/>
    <col min="19" max="19" width="6.5703125" customWidth="1"/>
    <col min="20" max="20" width="6.42578125" customWidth="1"/>
    <col min="21" max="21" width="7" customWidth="1"/>
  </cols>
  <sheetData>
    <row r="1" spans="1:23" ht="33" x14ac:dyDescent="0.45">
      <c r="A1" s="112" t="s">
        <v>119</v>
      </c>
      <c r="B1" s="112"/>
      <c r="C1" s="112"/>
      <c r="D1" s="112"/>
      <c r="E1" s="112"/>
      <c r="F1" s="112"/>
      <c r="G1" s="112"/>
    </row>
    <row r="2" spans="1:23" ht="15.75" thickBot="1" x14ac:dyDescent="0.3"/>
    <row r="3" spans="1:23" ht="17.25" thickTop="1" thickBot="1" x14ac:dyDescent="0.3">
      <c r="A3" s="113" t="s">
        <v>0</v>
      </c>
      <c r="B3" s="114"/>
      <c r="C3" s="2" t="s">
        <v>1</v>
      </c>
      <c r="D3" s="2" t="s">
        <v>2</v>
      </c>
      <c r="E3" s="2" t="s">
        <v>3</v>
      </c>
      <c r="F3" s="97"/>
      <c r="G3" s="97"/>
      <c r="H3" s="101"/>
      <c r="I3" s="353" t="s">
        <v>11</v>
      </c>
      <c r="J3" s="354"/>
      <c r="K3" s="2" t="s">
        <v>1</v>
      </c>
      <c r="L3" s="2" t="s">
        <v>2</v>
      </c>
      <c r="M3" s="2" t="s">
        <v>3</v>
      </c>
      <c r="N3" s="97"/>
      <c r="O3" s="97"/>
      <c r="P3" s="101"/>
      <c r="Q3" s="115" t="s">
        <v>16</v>
      </c>
      <c r="R3" s="115"/>
      <c r="S3" s="2" t="s">
        <v>1</v>
      </c>
      <c r="T3" s="2" t="s">
        <v>2</v>
      </c>
      <c r="U3" s="2" t="s">
        <v>3</v>
      </c>
    </row>
    <row r="4" spans="1:23" ht="16.5" thickTop="1" thickBot="1" x14ac:dyDescent="0.3">
      <c r="A4" s="3" t="s">
        <v>4</v>
      </c>
      <c r="B4" s="4" t="s">
        <v>5</v>
      </c>
      <c r="C4" s="5">
        <f>SUM(C5:C14)</f>
        <v>15</v>
      </c>
      <c r="D4" s="5">
        <f>SUM(D5:D14)</f>
        <v>6</v>
      </c>
      <c r="E4" s="6">
        <f>SUM(E5:E13)</f>
        <v>21</v>
      </c>
      <c r="F4" s="97"/>
      <c r="G4" s="97"/>
      <c r="H4" s="101"/>
      <c r="I4" s="3" t="s">
        <v>4</v>
      </c>
      <c r="J4" s="4" t="s">
        <v>5</v>
      </c>
      <c r="K4" s="5">
        <f>SUM(K9:K17)</f>
        <v>18</v>
      </c>
      <c r="L4" s="5">
        <f>SUM(L11:L17)</f>
        <v>3</v>
      </c>
      <c r="M4" s="6">
        <f>SUM(M5:M17)</f>
        <v>21</v>
      </c>
      <c r="N4" s="97"/>
      <c r="O4" s="97"/>
      <c r="P4" s="101"/>
      <c r="Q4" s="22" t="s">
        <v>4</v>
      </c>
      <c r="R4" s="4" t="s">
        <v>5</v>
      </c>
      <c r="S4" s="5">
        <f>SUM(S5:S14)</f>
        <v>18</v>
      </c>
      <c r="T4" s="5">
        <f>SUM(T5:T14)</f>
        <v>2</v>
      </c>
      <c r="U4" s="6">
        <f>SUM(U5:U14)</f>
        <v>20</v>
      </c>
    </row>
    <row r="5" spans="1:23" x14ac:dyDescent="0.25">
      <c r="A5" s="7" t="s">
        <v>122</v>
      </c>
      <c r="B5" s="8" t="s">
        <v>89</v>
      </c>
      <c r="C5" s="9">
        <v>2</v>
      </c>
      <c r="D5" s="9">
        <v>1</v>
      </c>
      <c r="E5" s="10">
        <f>C5+D5</f>
        <v>3</v>
      </c>
      <c r="F5" s="98"/>
      <c r="G5" s="98"/>
      <c r="H5" s="101"/>
      <c r="I5" s="198" t="s">
        <v>124</v>
      </c>
      <c r="J5" s="199" t="s">
        <v>123</v>
      </c>
      <c r="K5" s="200">
        <v>2</v>
      </c>
      <c r="L5" s="200">
        <v>1</v>
      </c>
      <c r="M5" s="201">
        <f>K5+L5</f>
        <v>3</v>
      </c>
      <c r="N5" s="98"/>
      <c r="O5" s="98"/>
      <c r="P5" s="101"/>
      <c r="Q5" s="11" t="s">
        <v>233</v>
      </c>
      <c r="R5" s="12" t="s">
        <v>133</v>
      </c>
      <c r="S5" s="20">
        <v>3</v>
      </c>
      <c r="T5" s="20">
        <v>0</v>
      </c>
      <c r="U5" s="14">
        <f>S5+T5</f>
        <v>3</v>
      </c>
      <c r="V5" t="s">
        <v>349</v>
      </c>
      <c r="W5" t="s">
        <v>350</v>
      </c>
    </row>
    <row r="6" spans="1:23" x14ac:dyDescent="0.25">
      <c r="A6" s="7" t="s">
        <v>6</v>
      </c>
      <c r="B6" s="12" t="s">
        <v>90</v>
      </c>
      <c r="C6" s="13">
        <v>2</v>
      </c>
      <c r="D6" s="13">
        <v>0</v>
      </c>
      <c r="E6" s="14">
        <f>SUM(C6:D6)</f>
        <v>2</v>
      </c>
      <c r="F6" s="98"/>
      <c r="G6" s="98"/>
      <c r="H6" s="101"/>
      <c r="I6" s="11" t="s">
        <v>126</v>
      </c>
      <c r="J6" s="12" t="s">
        <v>125</v>
      </c>
      <c r="K6" s="20">
        <v>3</v>
      </c>
      <c r="L6" s="20">
        <v>0</v>
      </c>
      <c r="M6" s="14" t="s">
        <v>10</v>
      </c>
      <c r="N6" s="98"/>
      <c r="O6" s="98"/>
      <c r="P6" s="101"/>
      <c r="Q6" s="11" t="s">
        <v>234</v>
      </c>
      <c r="R6" s="12" t="s">
        <v>104</v>
      </c>
      <c r="S6" s="20">
        <v>2</v>
      </c>
      <c r="T6" s="20">
        <v>0</v>
      </c>
      <c r="U6" s="14">
        <f>S6+T6</f>
        <v>2</v>
      </c>
      <c r="V6" t="s">
        <v>351</v>
      </c>
    </row>
    <row r="7" spans="1:23" x14ac:dyDescent="0.25">
      <c r="A7" s="7" t="s">
        <v>7</v>
      </c>
      <c r="B7" s="102" t="s">
        <v>86</v>
      </c>
      <c r="C7" s="13">
        <v>2</v>
      </c>
      <c r="D7" s="13">
        <v>0</v>
      </c>
      <c r="E7" s="14">
        <f t="shared" ref="E7:E13" si="0">C7+D7</f>
        <v>2</v>
      </c>
      <c r="F7" s="98"/>
      <c r="G7" s="98"/>
      <c r="H7" s="101"/>
      <c r="I7" s="11" t="s">
        <v>127</v>
      </c>
      <c r="J7" s="12" t="s">
        <v>128</v>
      </c>
      <c r="K7" s="20">
        <v>3</v>
      </c>
      <c r="L7" s="20">
        <v>0</v>
      </c>
      <c r="M7" s="14" t="s">
        <v>10</v>
      </c>
      <c r="N7" s="98"/>
      <c r="O7" s="98"/>
      <c r="P7" s="101"/>
      <c r="Q7" s="11" t="s">
        <v>487</v>
      </c>
      <c r="R7" s="12" t="s">
        <v>105</v>
      </c>
      <c r="S7" s="20">
        <v>3</v>
      </c>
      <c r="T7" s="20">
        <v>0</v>
      </c>
      <c r="U7" s="14">
        <f>S7+T7</f>
        <v>3</v>
      </c>
      <c r="V7" t="s">
        <v>341</v>
      </c>
      <c r="W7" t="s">
        <v>340</v>
      </c>
    </row>
    <row r="8" spans="1:23" x14ac:dyDescent="0.25">
      <c r="A8" s="7" t="s">
        <v>8</v>
      </c>
      <c r="B8" s="12" t="s">
        <v>91</v>
      </c>
      <c r="C8" s="13">
        <v>2</v>
      </c>
      <c r="D8" s="13">
        <v>1</v>
      </c>
      <c r="E8" s="14">
        <f t="shared" si="0"/>
        <v>3</v>
      </c>
      <c r="F8" s="98"/>
      <c r="G8" s="98"/>
      <c r="H8" s="101"/>
      <c r="I8" s="11" t="s">
        <v>130</v>
      </c>
      <c r="J8" s="12" t="s">
        <v>129</v>
      </c>
      <c r="K8" s="20">
        <v>3</v>
      </c>
      <c r="L8" s="20">
        <v>0</v>
      </c>
      <c r="M8" s="14" t="s">
        <v>10</v>
      </c>
      <c r="N8" s="98"/>
      <c r="O8" s="98"/>
      <c r="P8" s="101"/>
      <c r="Q8" s="11" t="s">
        <v>220</v>
      </c>
      <c r="R8" s="12" t="s">
        <v>106</v>
      </c>
      <c r="S8" s="20">
        <v>2</v>
      </c>
      <c r="T8" s="20">
        <v>0</v>
      </c>
      <c r="U8" s="14">
        <f>SUM(S8:T8)</f>
        <v>2</v>
      </c>
      <c r="V8" t="s">
        <v>339</v>
      </c>
      <c r="W8" t="s">
        <v>352</v>
      </c>
    </row>
    <row r="9" spans="1:23" x14ac:dyDescent="0.25">
      <c r="A9" s="7" t="s">
        <v>9</v>
      </c>
      <c r="B9" s="12" t="s">
        <v>92</v>
      </c>
      <c r="C9" s="13">
        <v>2</v>
      </c>
      <c r="D9" s="13">
        <v>1</v>
      </c>
      <c r="E9" s="14">
        <f t="shared" si="0"/>
        <v>3</v>
      </c>
      <c r="F9" s="98"/>
      <c r="G9" s="98"/>
      <c r="H9" s="101"/>
      <c r="I9" s="11" t="s">
        <v>131</v>
      </c>
      <c r="J9" s="12" t="s">
        <v>132</v>
      </c>
      <c r="K9" s="20">
        <v>3</v>
      </c>
      <c r="L9" s="20">
        <v>0</v>
      </c>
      <c r="M9" s="14" t="s">
        <v>10</v>
      </c>
      <c r="N9" s="98"/>
      <c r="O9" s="98"/>
      <c r="P9" s="101"/>
      <c r="Q9" s="11" t="s">
        <v>219</v>
      </c>
      <c r="R9" s="12" t="s">
        <v>109</v>
      </c>
      <c r="S9" s="20">
        <v>2</v>
      </c>
      <c r="T9" s="20">
        <v>0</v>
      </c>
      <c r="U9" s="14">
        <f t="shared" ref="U9:U14" si="1">S9+T9</f>
        <v>2</v>
      </c>
      <c r="V9" t="s">
        <v>347</v>
      </c>
      <c r="W9" t="s">
        <v>356</v>
      </c>
    </row>
    <row r="10" spans="1:23" x14ac:dyDescent="0.25">
      <c r="A10" s="11" t="s">
        <v>226</v>
      </c>
      <c r="B10" s="15" t="s">
        <v>87</v>
      </c>
      <c r="C10" s="13">
        <v>2</v>
      </c>
      <c r="D10" s="13">
        <v>0</v>
      </c>
      <c r="E10" s="14">
        <f t="shared" si="0"/>
        <v>2</v>
      </c>
      <c r="F10" s="98" t="s">
        <v>335</v>
      </c>
      <c r="G10" s="98" t="s">
        <v>336</v>
      </c>
      <c r="H10" s="101"/>
      <c r="I10" s="11" t="s">
        <v>14</v>
      </c>
      <c r="J10" s="12" t="s">
        <v>98</v>
      </c>
      <c r="K10" s="20">
        <v>2</v>
      </c>
      <c r="L10" s="20">
        <v>0</v>
      </c>
      <c r="M10" s="14">
        <f t="shared" ref="M10:M14" si="2">K10+L10</f>
        <v>2</v>
      </c>
      <c r="N10" s="98"/>
      <c r="O10" s="98"/>
      <c r="P10" s="101"/>
      <c r="Q10" s="11" t="s">
        <v>221</v>
      </c>
      <c r="R10" s="12" t="s">
        <v>111</v>
      </c>
      <c r="S10" s="20">
        <v>2</v>
      </c>
      <c r="T10" s="20">
        <v>0</v>
      </c>
      <c r="U10" s="14">
        <f t="shared" si="1"/>
        <v>2</v>
      </c>
      <c r="V10" t="s">
        <v>340</v>
      </c>
      <c r="W10" t="s">
        <v>357</v>
      </c>
    </row>
    <row r="11" spans="1:23" x14ac:dyDescent="0.25">
      <c r="A11" s="11" t="s">
        <v>227</v>
      </c>
      <c r="B11" s="12" t="s">
        <v>93</v>
      </c>
      <c r="C11" s="13">
        <v>1</v>
      </c>
      <c r="D11" s="13">
        <v>1</v>
      </c>
      <c r="E11" s="14">
        <f t="shared" si="0"/>
        <v>2</v>
      </c>
      <c r="F11" s="98" t="s">
        <v>211</v>
      </c>
      <c r="G11" s="98" t="s">
        <v>409</v>
      </c>
      <c r="H11" s="101"/>
      <c r="I11" s="11" t="s">
        <v>15</v>
      </c>
      <c r="J11" s="12" t="s">
        <v>99</v>
      </c>
      <c r="K11" s="20">
        <v>2</v>
      </c>
      <c r="L11" s="20">
        <v>0</v>
      </c>
      <c r="M11" s="14">
        <f t="shared" si="2"/>
        <v>2</v>
      </c>
      <c r="N11" s="98"/>
      <c r="O11" s="98"/>
      <c r="P11" s="101"/>
      <c r="Q11" s="11" t="s">
        <v>237</v>
      </c>
      <c r="R11" s="12" t="s">
        <v>134</v>
      </c>
      <c r="S11" s="20">
        <v>0</v>
      </c>
      <c r="T11" s="20">
        <v>1</v>
      </c>
      <c r="U11" s="14">
        <f t="shared" si="1"/>
        <v>1</v>
      </c>
      <c r="V11" t="s">
        <v>358</v>
      </c>
      <c r="W11" t="s">
        <v>341</v>
      </c>
    </row>
    <row r="12" spans="1:23" x14ac:dyDescent="0.25">
      <c r="A12" s="11" t="s">
        <v>195</v>
      </c>
      <c r="B12" s="12" t="s">
        <v>94</v>
      </c>
      <c r="C12" s="13">
        <v>1</v>
      </c>
      <c r="D12" s="13">
        <v>1</v>
      </c>
      <c r="E12" s="14">
        <f t="shared" si="0"/>
        <v>2</v>
      </c>
      <c r="F12" s="98" t="s">
        <v>337</v>
      </c>
      <c r="G12" s="98" t="s">
        <v>410</v>
      </c>
      <c r="H12" s="101"/>
      <c r="I12" s="11" t="s">
        <v>13</v>
      </c>
      <c r="J12" s="12" t="s">
        <v>97</v>
      </c>
      <c r="K12" s="20">
        <v>2</v>
      </c>
      <c r="L12" s="20">
        <v>1</v>
      </c>
      <c r="M12" s="14">
        <f t="shared" si="2"/>
        <v>3</v>
      </c>
      <c r="N12" s="98"/>
      <c r="O12" s="98"/>
      <c r="P12" s="101"/>
      <c r="Q12" s="11" t="s">
        <v>232</v>
      </c>
      <c r="R12" s="12" t="s">
        <v>107</v>
      </c>
      <c r="S12" s="13">
        <v>2</v>
      </c>
      <c r="T12" s="13">
        <v>0</v>
      </c>
      <c r="U12" s="14">
        <f t="shared" si="1"/>
        <v>2</v>
      </c>
      <c r="V12" t="s">
        <v>353</v>
      </c>
    </row>
    <row r="13" spans="1:23" ht="15.75" thickBot="1" x14ac:dyDescent="0.3">
      <c r="A13" s="16" t="s">
        <v>196</v>
      </c>
      <c r="B13" s="162" t="s">
        <v>95</v>
      </c>
      <c r="C13" s="18">
        <v>1</v>
      </c>
      <c r="D13" s="18">
        <v>1</v>
      </c>
      <c r="E13" s="19">
        <f t="shared" si="0"/>
        <v>2</v>
      </c>
      <c r="F13" s="98" t="s">
        <v>339</v>
      </c>
      <c r="G13" s="98" t="s">
        <v>338</v>
      </c>
      <c r="H13" s="101"/>
      <c r="I13" s="11" t="s">
        <v>12</v>
      </c>
      <c r="J13" s="12" t="s">
        <v>96</v>
      </c>
      <c r="K13" s="20">
        <v>2</v>
      </c>
      <c r="L13" s="20">
        <v>1</v>
      </c>
      <c r="M13" s="14">
        <f t="shared" si="2"/>
        <v>3</v>
      </c>
      <c r="N13" s="98"/>
      <c r="O13" s="98"/>
      <c r="P13" s="101"/>
      <c r="Q13" s="94" t="s">
        <v>235</v>
      </c>
      <c r="R13" s="26" t="s">
        <v>108</v>
      </c>
      <c r="S13" s="27">
        <v>2</v>
      </c>
      <c r="T13" s="27">
        <v>0</v>
      </c>
      <c r="U13" s="25">
        <f t="shared" si="1"/>
        <v>2</v>
      </c>
      <c r="V13" t="s">
        <v>354</v>
      </c>
      <c r="W13" t="s">
        <v>355</v>
      </c>
    </row>
    <row r="14" spans="1:23" ht="16.5" thickTop="1" thickBot="1" x14ac:dyDescent="0.3">
      <c r="A14" s="96"/>
      <c r="B14" s="96"/>
      <c r="C14" s="96"/>
      <c r="D14" s="96"/>
      <c r="E14" s="96"/>
      <c r="F14" s="96"/>
      <c r="G14" s="96"/>
      <c r="H14" s="101"/>
      <c r="I14" s="11" t="s">
        <v>488</v>
      </c>
      <c r="J14" s="106" t="s">
        <v>100</v>
      </c>
      <c r="K14" s="13">
        <v>3</v>
      </c>
      <c r="L14" s="20">
        <v>0</v>
      </c>
      <c r="M14" s="14">
        <f t="shared" si="2"/>
        <v>3</v>
      </c>
      <c r="N14" s="98" t="s">
        <v>340</v>
      </c>
      <c r="O14" s="98" t="s">
        <v>341</v>
      </c>
      <c r="P14" s="101"/>
      <c r="Q14" s="16" t="s">
        <v>516</v>
      </c>
      <c r="R14" s="107" t="s">
        <v>120</v>
      </c>
      <c r="S14" s="21">
        <v>0</v>
      </c>
      <c r="T14" s="21">
        <v>1</v>
      </c>
      <c r="U14" s="19">
        <f t="shared" si="1"/>
        <v>1</v>
      </c>
      <c r="V14" s="98" t="s">
        <v>344</v>
      </c>
      <c r="W14" s="98" t="s">
        <v>346</v>
      </c>
    </row>
    <row r="15" spans="1:23" ht="15.75" thickTop="1" x14ac:dyDescent="0.25">
      <c r="A15" s="126"/>
      <c r="B15" s="126"/>
      <c r="C15" s="126"/>
      <c r="D15" s="126"/>
      <c r="E15" s="126"/>
      <c r="F15" s="126"/>
      <c r="G15" s="126"/>
      <c r="H15" s="126"/>
      <c r="I15" s="11" t="s">
        <v>231</v>
      </c>
      <c r="J15" s="106" t="s">
        <v>101</v>
      </c>
      <c r="K15" s="20">
        <v>0</v>
      </c>
      <c r="L15" s="20">
        <v>1</v>
      </c>
      <c r="M15" s="14">
        <f>K15+L15</f>
        <v>1</v>
      </c>
      <c r="N15" s="98" t="s">
        <v>345</v>
      </c>
      <c r="O15" s="98" t="s">
        <v>347</v>
      </c>
      <c r="P15" s="126"/>
    </row>
    <row r="16" spans="1:23" x14ac:dyDescent="0.25">
      <c r="A16" s="126"/>
      <c r="B16" s="126"/>
      <c r="C16" s="126"/>
      <c r="D16" s="126"/>
      <c r="E16" s="126"/>
      <c r="F16" s="126"/>
      <c r="G16" s="126"/>
      <c r="H16" s="126"/>
      <c r="I16" s="11" t="s">
        <v>229</v>
      </c>
      <c r="J16" s="106" t="s">
        <v>102</v>
      </c>
      <c r="K16" s="20">
        <v>2</v>
      </c>
      <c r="L16" s="20">
        <v>0</v>
      </c>
      <c r="M16" s="14">
        <f>K16+L16</f>
        <v>2</v>
      </c>
      <c r="N16" s="98" t="s">
        <v>343</v>
      </c>
      <c r="P16" s="126"/>
    </row>
    <row r="17" spans="1:23" ht="15.75" thickBot="1" x14ac:dyDescent="0.3">
      <c r="A17" s="98"/>
      <c r="B17" s="96"/>
      <c r="C17" s="98"/>
      <c r="D17" s="161"/>
      <c r="E17" s="161"/>
      <c r="F17" s="161"/>
      <c r="G17" s="161"/>
      <c r="H17" s="126"/>
      <c r="I17" s="16" t="s">
        <v>228</v>
      </c>
      <c r="J17" s="202" t="s">
        <v>88</v>
      </c>
      <c r="K17" s="21">
        <v>2</v>
      </c>
      <c r="L17" s="21">
        <v>0</v>
      </c>
      <c r="M17" s="19">
        <f>K17+L17</f>
        <v>2</v>
      </c>
      <c r="N17" s="98" t="s">
        <v>337</v>
      </c>
      <c r="O17" s="98" t="s">
        <v>342</v>
      </c>
      <c r="P17" s="126"/>
    </row>
    <row r="18" spans="1:23" ht="15.75" thickTop="1" x14ac:dyDescent="0.25">
      <c r="A18" s="98"/>
      <c r="B18" s="203"/>
      <c r="C18" s="161"/>
      <c r="D18" s="98"/>
      <c r="E18" s="98"/>
      <c r="F18" s="98"/>
      <c r="G18" s="98"/>
      <c r="H18" s="126"/>
      <c r="O18" s="98"/>
      <c r="P18" s="126"/>
      <c r="Q18" s="126"/>
      <c r="R18" s="126"/>
      <c r="S18" s="126"/>
      <c r="T18" s="126"/>
      <c r="U18" s="126"/>
    </row>
    <row r="21" spans="1:23" ht="24" thickBot="1" x14ac:dyDescent="0.3">
      <c r="A21" s="355" t="s">
        <v>22</v>
      </c>
      <c r="B21" s="355"/>
      <c r="C21" s="355"/>
      <c r="D21" s="355"/>
      <c r="E21" s="355"/>
      <c r="F21" s="197"/>
      <c r="G21" s="197"/>
      <c r="I21" s="355" t="s">
        <v>121</v>
      </c>
      <c r="J21" s="355"/>
      <c r="K21" s="355"/>
      <c r="L21" s="355"/>
      <c r="M21" s="355"/>
      <c r="N21" s="197"/>
      <c r="O21" s="197"/>
      <c r="Q21" s="355" t="s">
        <v>550</v>
      </c>
      <c r="R21" s="355"/>
      <c r="S21" s="355"/>
      <c r="T21" s="355"/>
      <c r="U21" s="355"/>
    </row>
    <row r="22" spans="1:23" ht="17.25" thickTop="1" thickBot="1" x14ac:dyDescent="0.3">
      <c r="A22" s="353" t="s">
        <v>17</v>
      </c>
      <c r="B22" s="354"/>
      <c r="C22" s="28" t="s">
        <v>1</v>
      </c>
      <c r="D22" s="28" t="s">
        <v>2</v>
      </c>
      <c r="E22" s="29" t="s">
        <v>3</v>
      </c>
      <c r="F22" s="100"/>
      <c r="G22" s="100"/>
      <c r="I22" s="353" t="s">
        <v>34</v>
      </c>
      <c r="J22" s="354"/>
      <c r="K22" s="28" t="s">
        <v>1</v>
      </c>
      <c r="L22" s="28" t="s">
        <v>2</v>
      </c>
      <c r="M22" s="29" t="s">
        <v>3</v>
      </c>
      <c r="N22" s="100"/>
      <c r="O22" s="100"/>
      <c r="Q22" s="115" t="s">
        <v>34</v>
      </c>
      <c r="R22" s="116"/>
      <c r="S22" s="28" t="s">
        <v>1</v>
      </c>
      <c r="T22" s="28" t="s">
        <v>2</v>
      </c>
      <c r="U22" s="29" t="s">
        <v>3</v>
      </c>
    </row>
    <row r="23" spans="1:23" ht="16.5" thickTop="1" thickBot="1" x14ac:dyDescent="0.3">
      <c r="A23" s="30" t="s">
        <v>4</v>
      </c>
      <c r="B23" s="31" t="s">
        <v>5</v>
      </c>
      <c r="C23" s="32">
        <f>SUM(C24:C34)</f>
        <v>18</v>
      </c>
      <c r="D23" s="32">
        <f>SUM(D24:D34)</f>
        <v>3</v>
      </c>
      <c r="E23" s="33">
        <f>SUM(E24:E34)</f>
        <v>21</v>
      </c>
      <c r="F23" s="100"/>
      <c r="G23" s="100"/>
      <c r="I23" s="30" t="s">
        <v>4</v>
      </c>
      <c r="J23" s="31" t="s">
        <v>5</v>
      </c>
      <c r="K23" s="32">
        <f>SUM(K24:K34)</f>
        <v>18</v>
      </c>
      <c r="L23" s="32">
        <f>SUM(L24:L33)</f>
        <v>3</v>
      </c>
      <c r="M23" s="33">
        <f>SUM(M24:M34)</f>
        <v>21</v>
      </c>
      <c r="N23" s="100"/>
      <c r="O23" s="100"/>
      <c r="Q23" s="30" t="s">
        <v>4</v>
      </c>
      <c r="R23" s="31" t="s">
        <v>5</v>
      </c>
      <c r="S23" s="32">
        <f>SUM(S24:S34)</f>
        <v>18</v>
      </c>
      <c r="T23" s="32">
        <f>SUM(T24:T34)</f>
        <v>3</v>
      </c>
      <c r="U23" s="33">
        <f>SUM(U24:U34)</f>
        <v>21</v>
      </c>
    </row>
    <row r="24" spans="1:23" x14ac:dyDescent="0.25">
      <c r="A24" s="11" t="s">
        <v>222</v>
      </c>
      <c r="B24" s="127" t="s">
        <v>135</v>
      </c>
      <c r="C24" s="128">
        <v>3</v>
      </c>
      <c r="D24" s="128">
        <v>0</v>
      </c>
      <c r="E24" s="129">
        <f>C24+D24</f>
        <v>3</v>
      </c>
      <c r="F24" s="173" t="s">
        <v>349</v>
      </c>
      <c r="G24" s="173" t="s">
        <v>359</v>
      </c>
      <c r="H24" s="130"/>
      <c r="I24" s="11" t="s">
        <v>222</v>
      </c>
      <c r="J24" s="127" t="s">
        <v>135</v>
      </c>
      <c r="K24" s="128">
        <v>3</v>
      </c>
      <c r="L24" s="128">
        <v>0</v>
      </c>
      <c r="M24" s="129">
        <f>K24+L24</f>
        <v>3</v>
      </c>
      <c r="N24" s="173"/>
      <c r="O24" s="173"/>
      <c r="P24" s="130"/>
      <c r="Q24" s="11" t="s">
        <v>222</v>
      </c>
      <c r="R24" s="127" t="s">
        <v>135</v>
      </c>
      <c r="S24" s="128">
        <v>3</v>
      </c>
      <c r="T24" s="128">
        <v>0</v>
      </c>
      <c r="U24" s="129">
        <f>S24+T24</f>
        <v>3</v>
      </c>
    </row>
    <row r="25" spans="1:23" x14ac:dyDescent="0.25">
      <c r="A25" s="11" t="s">
        <v>489</v>
      </c>
      <c r="B25" s="133" t="s">
        <v>110</v>
      </c>
      <c r="C25" s="134">
        <v>2</v>
      </c>
      <c r="D25" s="134">
        <v>0</v>
      </c>
      <c r="E25" s="135">
        <f t="shared" ref="E25:E29" si="3">SUM(C25:D25)</f>
        <v>2</v>
      </c>
      <c r="F25" s="173" t="s">
        <v>354</v>
      </c>
      <c r="G25" s="173"/>
      <c r="H25" s="130"/>
      <c r="I25" s="11" t="s">
        <v>489</v>
      </c>
      <c r="J25" s="133" t="s">
        <v>110</v>
      </c>
      <c r="K25" s="134">
        <v>2</v>
      </c>
      <c r="L25" s="134">
        <v>0</v>
      </c>
      <c r="M25" s="135">
        <f t="shared" ref="M25:M27" si="4">SUM(K25:L25)</f>
        <v>2</v>
      </c>
      <c r="N25" s="173"/>
      <c r="O25" s="173"/>
      <c r="P25" s="130"/>
      <c r="Q25" s="11" t="s">
        <v>489</v>
      </c>
      <c r="R25" s="133" t="s">
        <v>110</v>
      </c>
      <c r="S25" s="134">
        <v>2</v>
      </c>
      <c r="T25" s="134">
        <v>0</v>
      </c>
      <c r="U25" s="135">
        <f t="shared" ref="U25:U28" si="5">SUM(S25:T25)</f>
        <v>2</v>
      </c>
    </row>
    <row r="26" spans="1:23" x14ac:dyDescent="0.25">
      <c r="A26" s="11" t="s">
        <v>490</v>
      </c>
      <c r="B26" s="133" t="s">
        <v>114</v>
      </c>
      <c r="C26" s="134">
        <v>2</v>
      </c>
      <c r="D26" s="134">
        <v>0</v>
      </c>
      <c r="E26" s="135">
        <f t="shared" si="3"/>
        <v>2</v>
      </c>
      <c r="F26" s="173" t="s">
        <v>339</v>
      </c>
      <c r="G26" s="173"/>
      <c r="H26" s="130"/>
      <c r="I26" s="11" t="s">
        <v>490</v>
      </c>
      <c r="J26" s="133" t="s">
        <v>114</v>
      </c>
      <c r="K26" s="134">
        <v>2</v>
      </c>
      <c r="L26" s="134">
        <v>0</v>
      </c>
      <c r="M26" s="135">
        <f t="shared" si="4"/>
        <v>2</v>
      </c>
      <c r="N26" s="173"/>
      <c r="O26" s="173"/>
      <c r="P26" s="130"/>
      <c r="Q26" s="11" t="s">
        <v>490</v>
      </c>
      <c r="R26" s="133" t="s">
        <v>114</v>
      </c>
      <c r="S26" s="134">
        <v>2</v>
      </c>
      <c r="T26" s="134">
        <v>0</v>
      </c>
      <c r="U26" s="135">
        <f t="shared" si="5"/>
        <v>2</v>
      </c>
    </row>
    <row r="27" spans="1:23" x14ac:dyDescent="0.25">
      <c r="A27" s="11" t="s">
        <v>491</v>
      </c>
      <c r="B27" s="120" t="s">
        <v>112</v>
      </c>
      <c r="C27" s="132">
        <v>0</v>
      </c>
      <c r="D27" s="128">
        <v>1</v>
      </c>
      <c r="E27" s="129">
        <f t="shared" si="3"/>
        <v>1</v>
      </c>
      <c r="F27" s="173" t="s">
        <v>358</v>
      </c>
      <c r="G27" s="173" t="s">
        <v>341</v>
      </c>
      <c r="H27" s="130"/>
      <c r="I27" s="11" t="s">
        <v>491</v>
      </c>
      <c r="J27" s="120" t="s">
        <v>112</v>
      </c>
      <c r="K27" s="132">
        <v>0</v>
      </c>
      <c r="L27" s="128">
        <v>1</v>
      </c>
      <c r="M27" s="129">
        <f t="shared" si="4"/>
        <v>1</v>
      </c>
      <c r="N27" s="173"/>
      <c r="O27" s="173"/>
      <c r="P27" s="130"/>
      <c r="Q27" s="11" t="s">
        <v>491</v>
      </c>
      <c r="R27" s="120" t="s">
        <v>112</v>
      </c>
      <c r="S27" s="132">
        <v>0</v>
      </c>
      <c r="T27" s="128">
        <v>1</v>
      </c>
      <c r="U27" s="129">
        <f t="shared" si="5"/>
        <v>1</v>
      </c>
    </row>
    <row r="28" spans="1:23" x14ac:dyDescent="0.25">
      <c r="A28" s="11" t="s">
        <v>238</v>
      </c>
      <c r="B28" s="131" t="s">
        <v>136</v>
      </c>
      <c r="C28" s="9">
        <v>2</v>
      </c>
      <c r="D28" s="13">
        <v>0</v>
      </c>
      <c r="E28" s="14">
        <f t="shared" si="3"/>
        <v>2</v>
      </c>
      <c r="F28" s="98" t="s">
        <v>211</v>
      </c>
      <c r="G28" s="98" t="s">
        <v>345</v>
      </c>
      <c r="H28" s="130"/>
      <c r="I28" s="11" t="s">
        <v>239</v>
      </c>
      <c r="J28" s="12" t="s">
        <v>115</v>
      </c>
      <c r="K28" s="20">
        <v>2</v>
      </c>
      <c r="L28" s="20">
        <v>0</v>
      </c>
      <c r="M28" s="10">
        <f>SUM(K28:L28)</f>
        <v>2</v>
      </c>
      <c r="N28" s="98" t="s">
        <v>358</v>
      </c>
      <c r="O28" s="98" t="s">
        <v>363</v>
      </c>
      <c r="P28" s="130"/>
      <c r="Q28" s="11" t="s">
        <v>238</v>
      </c>
      <c r="R28" s="131" t="s">
        <v>136</v>
      </c>
      <c r="S28" s="9">
        <v>2</v>
      </c>
      <c r="T28" s="13">
        <v>0</v>
      </c>
      <c r="U28" s="14">
        <f t="shared" si="5"/>
        <v>2</v>
      </c>
    </row>
    <row r="29" spans="1:23" x14ac:dyDescent="0.25">
      <c r="A29" s="11" t="s">
        <v>492</v>
      </c>
      <c r="B29" s="12" t="s">
        <v>137</v>
      </c>
      <c r="C29" s="13">
        <v>2</v>
      </c>
      <c r="D29" s="13">
        <v>0</v>
      </c>
      <c r="E29" s="14">
        <f t="shared" si="3"/>
        <v>2</v>
      </c>
      <c r="F29" s="98" t="s">
        <v>360</v>
      </c>
      <c r="G29" s="98" t="s">
        <v>361</v>
      </c>
      <c r="H29" s="130"/>
      <c r="I29" s="11" t="s">
        <v>517</v>
      </c>
      <c r="J29" s="12" t="s">
        <v>141</v>
      </c>
      <c r="K29" s="20">
        <v>2</v>
      </c>
      <c r="L29" s="20">
        <v>0</v>
      </c>
      <c r="M29" s="14">
        <f>SUM(K29:L29)</f>
        <v>2</v>
      </c>
      <c r="N29" s="98" t="s">
        <v>370</v>
      </c>
      <c r="O29" s="161"/>
      <c r="P29" s="130"/>
      <c r="Q29" s="11" t="s">
        <v>240</v>
      </c>
      <c r="R29" s="120" t="s">
        <v>103</v>
      </c>
      <c r="S29" s="20">
        <v>1</v>
      </c>
      <c r="T29" s="20">
        <v>1</v>
      </c>
      <c r="U29" s="10">
        <f>S29+T29</f>
        <v>2</v>
      </c>
      <c r="V29" t="s">
        <v>348</v>
      </c>
      <c r="W29" t="s">
        <v>349</v>
      </c>
    </row>
    <row r="30" spans="1:23" x14ac:dyDescent="0.25">
      <c r="A30" s="11" t="s">
        <v>493</v>
      </c>
      <c r="B30" s="163" t="s">
        <v>486</v>
      </c>
      <c r="C30" s="13">
        <v>2</v>
      </c>
      <c r="D30" s="13">
        <v>0</v>
      </c>
      <c r="E30" s="14">
        <f>SUM(C30:D30)</f>
        <v>2</v>
      </c>
      <c r="F30" s="98" t="s">
        <v>362</v>
      </c>
      <c r="G30" s="98" t="s">
        <v>335</v>
      </c>
      <c r="H30" s="130"/>
      <c r="I30" s="11" t="s">
        <v>518</v>
      </c>
      <c r="J30" s="12" t="s">
        <v>142</v>
      </c>
      <c r="K30" s="20">
        <v>2</v>
      </c>
      <c r="L30" s="27">
        <v>0</v>
      </c>
      <c r="M30" s="14">
        <f>SUM(K30:L30)</f>
        <v>2</v>
      </c>
      <c r="N30" s="98" t="s">
        <v>365</v>
      </c>
      <c r="O30" s="98" t="s">
        <v>358</v>
      </c>
      <c r="P30" s="130"/>
      <c r="Q30" s="11" t="s">
        <v>241</v>
      </c>
      <c r="R30" s="12" t="s">
        <v>139</v>
      </c>
      <c r="S30" s="20">
        <v>2</v>
      </c>
      <c r="T30" s="20">
        <v>0</v>
      </c>
      <c r="U30" s="10">
        <f>SUM(S30:T30)</f>
        <v>2</v>
      </c>
    </row>
    <row r="31" spans="1:23" x14ac:dyDescent="0.25">
      <c r="A31" s="11" t="s">
        <v>494</v>
      </c>
      <c r="B31" s="12" t="s">
        <v>191</v>
      </c>
      <c r="C31" s="13">
        <v>2</v>
      </c>
      <c r="D31" s="13">
        <v>0</v>
      </c>
      <c r="E31" s="14">
        <f>C31+D31</f>
        <v>2</v>
      </c>
      <c r="F31" s="98" t="s">
        <v>356</v>
      </c>
      <c r="G31" s="98"/>
      <c r="H31" s="130"/>
      <c r="I31" s="11" t="s">
        <v>240</v>
      </c>
      <c r="J31" s="120" t="s">
        <v>103</v>
      </c>
      <c r="K31" s="20">
        <v>1</v>
      </c>
      <c r="L31" s="20">
        <v>1</v>
      </c>
      <c r="M31" s="10">
        <f>K31+L31</f>
        <v>2</v>
      </c>
      <c r="N31" t="s">
        <v>348</v>
      </c>
      <c r="O31" t="s">
        <v>349</v>
      </c>
      <c r="P31" s="130"/>
      <c r="Q31" s="11" t="s">
        <v>530</v>
      </c>
      <c r="R31" s="120" t="s">
        <v>197</v>
      </c>
      <c r="S31" s="20">
        <v>0</v>
      </c>
      <c r="T31" s="20">
        <v>1</v>
      </c>
      <c r="U31" s="14">
        <f>SUM(S31:T31)</f>
        <v>1</v>
      </c>
      <c r="V31" s="98" t="s">
        <v>337</v>
      </c>
      <c r="W31" s="98" t="s">
        <v>366</v>
      </c>
    </row>
    <row r="32" spans="1:23" x14ac:dyDescent="0.25">
      <c r="A32" s="11" t="s">
        <v>495</v>
      </c>
      <c r="B32" s="12" t="s">
        <v>138</v>
      </c>
      <c r="C32" s="13">
        <v>2</v>
      </c>
      <c r="D32" s="140">
        <v>0</v>
      </c>
      <c r="E32" s="14">
        <f>C32+D32</f>
        <v>2</v>
      </c>
      <c r="F32" s="98" t="s">
        <v>339</v>
      </c>
      <c r="G32" s="98"/>
      <c r="H32" s="130"/>
      <c r="I32" s="11" t="s">
        <v>241</v>
      </c>
      <c r="J32" s="12" t="s">
        <v>139</v>
      </c>
      <c r="K32" s="20">
        <v>2</v>
      </c>
      <c r="L32" s="137">
        <v>0</v>
      </c>
      <c r="M32" s="138">
        <v>2</v>
      </c>
      <c r="N32" s="161" t="s">
        <v>353</v>
      </c>
      <c r="P32" s="130"/>
      <c r="Q32" s="11" t="s">
        <v>243</v>
      </c>
      <c r="R32" s="142" t="s">
        <v>140</v>
      </c>
      <c r="S32" s="212">
        <v>2</v>
      </c>
      <c r="T32" s="111">
        <v>0</v>
      </c>
      <c r="U32" s="10">
        <f>SUM(S32:T32)</f>
        <v>2</v>
      </c>
    </row>
    <row r="33" spans="1:23" x14ac:dyDescent="0.25">
      <c r="A33" s="94" t="s">
        <v>496</v>
      </c>
      <c r="B33" s="26" t="s">
        <v>192</v>
      </c>
      <c r="C33" s="95">
        <v>0</v>
      </c>
      <c r="D33" s="95">
        <v>1</v>
      </c>
      <c r="E33" s="25">
        <f>+SUM(C33:D33)</f>
        <v>1</v>
      </c>
      <c r="F33" s="98" t="s">
        <v>356</v>
      </c>
      <c r="G33" s="98"/>
      <c r="H33" s="130"/>
      <c r="I33" s="11" t="s">
        <v>530</v>
      </c>
      <c r="J33" s="120" t="s">
        <v>197</v>
      </c>
      <c r="K33" s="23">
        <v>0</v>
      </c>
      <c r="L33" s="20">
        <v>1</v>
      </c>
      <c r="M33" s="14">
        <f>SUM(K33:L33)</f>
        <v>1</v>
      </c>
      <c r="N33" s="98" t="s">
        <v>337</v>
      </c>
      <c r="O33" s="98" t="s">
        <v>366</v>
      </c>
      <c r="P33" s="130"/>
      <c r="Q33" s="11" t="s">
        <v>244</v>
      </c>
      <c r="R33" s="124" t="s">
        <v>194</v>
      </c>
      <c r="S33" s="140">
        <v>2</v>
      </c>
      <c r="T33" s="140">
        <v>0</v>
      </c>
      <c r="U33" s="138">
        <f>S33+T33</f>
        <v>2</v>
      </c>
      <c r="V33" t="s">
        <v>366</v>
      </c>
      <c r="W33" t="s">
        <v>348</v>
      </c>
    </row>
    <row r="34" spans="1:23" ht="15.75" thickBot="1" x14ac:dyDescent="0.3">
      <c r="A34" s="16" t="s">
        <v>240</v>
      </c>
      <c r="B34" s="159" t="s">
        <v>103</v>
      </c>
      <c r="C34" s="21">
        <v>1</v>
      </c>
      <c r="D34" s="21">
        <v>1</v>
      </c>
      <c r="E34" s="19">
        <f>C34+D34</f>
        <v>2</v>
      </c>
      <c r="F34" t="s">
        <v>348</v>
      </c>
      <c r="G34" t="s">
        <v>349</v>
      </c>
      <c r="I34" s="16" t="s">
        <v>243</v>
      </c>
      <c r="J34" s="158" t="s">
        <v>140</v>
      </c>
      <c r="K34" s="208">
        <v>2</v>
      </c>
      <c r="L34" s="18">
        <v>0</v>
      </c>
      <c r="M34" s="19">
        <f>SUM(K34:L34)</f>
        <v>2</v>
      </c>
      <c r="N34" s="98" t="s">
        <v>364</v>
      </c>
      <c r="O34" s="98" t="s">
        <v>337</v>
      </c>
      <c r="Q34" s="16" t="s">
        <v>519</v>
      </c>
      <c r="R34" s="209" t="s">
        <v>198</v>
      </c>
      <c r="S34" s="210">
        <v>2</v>
      </c>
      <c r="T34" s="210">
        <v>0</v>
      </c>
      <c r="U34" s="211">
        <f>S34+T34</f>
        <v>2</v>
      </c>
      <c r="V34" t="s">
        <v>337</v>
      </c>
    </row>
    <row r="35" spans="1:23" ht="15.75" thickTop="1" x14ac:dyDescent="0.25"/>
    <row r="36" spans="1:23" ht="24" thickBot="1" x14ac:dyDescent="0.3">
      <c r="A36" s="355" t="s">
        <v>22</v>
      </c>
      <c r="B36" s="355"/>
      <c r="C36" s="355"/>
      <c r="D36" s="355"/>
      <c r="E36" s="355"/>
      <c r="F36" s="197"/>
      <c r="G36" s="197"/>
      <c r="I36" s="355" t="s">
        <v>121</v>
      </c>
      <c r="J36" s="355"/>
      <c r="K36" s="355"/>
      <c r="L36" s="355"/>
      <c r="M36" s="355"/>
      <c r="N36" s="197"/>
      <c r="O36" s="197"/>
      <c r="Q36" s="355" t="s">
        <v>550</v>
      </c>
      <c r="R36" s="355"/>
      <c r="S36" s="355"/>
      <c r="T36" s="355"/>
      <c r="U36" s="355"/>
    </row>
    <row r="37" spans="1:23" ht="17.25" thickTop="1" thickBot="1" x14ac:dyDescent="0.3">
      <c r="A37" s="353" t="s">
        <v>23</v>
      </c>
      <c r="B37" s="354"/>
      <c r="C37" s="29" t="s">
        <v>1</v>
      </c>
      <c r="D37" s="29" t="s">
        <v>2</v>
      </c>
      <c r="E37" s="29" t="s">
        <v>3</v>
      </c>
      <c r="F37" s="100"/>
      <c r="G37" s="100"/>
      <c r="I37" s="353" t="s">
        <v>23</v>
      </c>
      <c r="J37" s="354"/>
      <c r="K37" s="29" t="s">
        <v>1</v>
      </c>
      <c r="L37" s="29" t="s">
        <v>2</v>
      </c>
      <c r="M37" s="29" t="s">
        <v>3</v>
      </c>
      <c r="N37" s="100"/>
      <c r="O37" s="100"/>
      <c r="Q37" s="115" t="s">
        <v>23</v>
      </c>
      <c r="R37" s="115"/>
      <c r="S37" s="29" t="s">
        <v>1</v>
      </c>
      <c r="T37" s="29" t="s">
        <v>2</v>
      </c>
      <c r="U37" s="29" t="s">
        <v>3</v>
      </c>
    </row>
    <row r="38" spans="1:23" ht="16.5" thickTop="1" thickBot="1" x14ac:dyDescent="0.3">
      <c r="A38" s="30" t="s">
        <v>4</v>
      </c>
      <c r="B38" s="31" t="s">
        <v>5</v>
      </c>
      <c r="C38" s="32">
        <f>SUM(C39:C49)</f>
        <v>16</v>
      </c>
      <c r="D38" s="32">
        <f>SUM(D39:D50)</f>
        <v>4</v>
      </c>
      <c r="E38" s="33">
        <f>SUM(E39:E50)</f>
        <v>20</v>
      </c>
      <c r="F38" s="100"/>
      <c r="G38" s="100"/>
      <c r="I38" s="30" t="s">
        <v>4</v>
      </c>
      <c r="J38" s="31" t="s">
        <v>5</v>
      </c>
      <c r="K38" s="32">
        <f>SUM(K39:K48)</f>
        <v>16</v>
      </c>
      <c r="L38" s="32">
        <f>SUM(L40:L49)</f>
        <v>3</v>
      </c>
      <c r="M38" s="33">
        <f>SUM(M39:M49)</f>
        <v>19</v>
      </c>
      <c r="N38" s="100"/>
      <c r="O38" s="100"/>
      <c r="Q38" s="30" t="s">
        <v>4</v>
      </c>
      <c r="R38" s="31" t="s">
        <v>5</v>
      </c>
      <c r="S38" s="32">
        <f>SUM(S39:S49)</f>
        <v>16</v>
      </c>
      <c r="T38" s="32">
        <f>SUM(T39:T49)</f>
        <v>3</v>
      </c>
      <c r="U38" s="33">
        <f>SUM(U39:U50)</f>
        <v>19</v>
      </c>
    </row>
    <row r="39" spans="1:23" x14ac:dyDescent="0.25">
      <c r="A39" s="11" t="s">
        <v>245</v>
      </c>
      <c r="B39" s="108" t="s">
        <v>143</v>
      </c>
      <c r="C39" s="109">
        <v>2</v>
      </c>
      <c r="D39" s="132">
        <v>0</v>
      </c>
      <c r="E39" s="135">
        <f>C39+D39</f>
        <v>2</v>
      </c>
      <c r="F39" s="173" t="s">
        <v>337</v>
      </c>
      <c r="G39" s="173"/>
      <c r="H39" s="126"/>
      <c r="I39" s="11" t="s">
        <v>245</v>
      </c>
      <c r="J39" s="108" t="s">
        <v>143</v>
      </c>
      <c r="K39" s="110">
        <v>2</v>
      </c>
      <c r="L39" s="132">
        <v>0</v>
      </c>
      <c r="M39" s="135">
        <f t="shared" ref="M39:M40" si="6">K39+L39</f>
        <v>2</v>
      </c>
      <c r="N39" s="173"/>
      <c r="O39" s="173"/>
      <c r="P39" s="126"/>
      <c r="Q39" s="198" t="s">
        <v>245</v>
      </c>
      <c r="R39" s="204" t="s">
        <v>143</v>
      </c>
      <c r="S39" s="205">
        <v>2</v>
      </c>
      <c r="T39" s="200">
        <v>0</v>
      </c>
      <c r="U39" s="201">
        <f t="shared" ref="U39:U40" si="7">S39+T39</f>
        <v>2</v>
      </c>
    </row>
    <row r="40" spans="1:23" x14ac:dyDescent="0.25">
      <c r="A40" s="11" t="s">
        <v>246</v>
      </c>
      <c r="B40" s="164" t="s">
        <v>333</v>
      </c>
      <c r="C40" s="134">
        <v>0</v>
      </c>
      <c r="D40" s="132">
        <v>1</v>
      </c>
      <c r="E40" s="135">
        <f>C40+D40</f>
        <v>1</v>
      </c>
      <c r="F40" s="173" t="s">
        <v>337</v>
      </c>
      <c r="G40" s="173"/>
      <c r="H40" s="126"/>
      <c r="I40" s="11" t="s">
        <v>246</v>
      </c>
      <c r="J40" s="164" t="s">
        <v>333</v>
      </c>
      <c r="K40" s="134">
        <v>0</v>
      </c>
      <c r="L40" s="132">
        <v>1</v>
      </c>
      <c r="M40" s="135">
        <f t="shared" si="6"/>
        <v>1</v>
      </c>
      <c r="N40" s="173"/>
      <c r="O40" s="173"/>
      <c r="P40" s="126"/>
      <c r="Q40" s="11" t="s">
        <v>246</v>
      </c>
      <c r="R40" s="164" t="s">
        <v>333</v>
      </c>
      <c r="S40" s="13">
        <v>0</v>
      </c>
      <c r="T40" s="20">
        <v>1</v>
      </c>
      <c r="U40" s="14">
        <f t="shared" si="7"/>
        <v>1</v>
      </c>
    </row>
    <row r="41" spans="1:23" x14ac:dyDescent="0.25">
      <c r="A41" s="11" t="s">
        <v>247</v>
      </c>
      <c r="B41" s="120" t="s">
        <v>151</v>
      </c>
      <c r="C41" s="13">
        <v>2</v>
      </c>
      <c r="D41" s="13">
        <v>0</v>
      </c>
      <c r="E41" s="14">
        <f>SUM(C41:D41)</f>
        <v>2</v>
      </c>
      <c r="F41" s="98" t="s">
        <v>367</v>
      </c>
      <c r="G41" s="98"/>
      <c r="H41" s="126"/>
      <c r="I41" s="11" t="s">
        <v>531</v>
      </c>
      <c r="J41" s="157" t="s">
        <v>154</v>
      </c>
      <c r="K41" s="20">
        <v>2</v>
      </c>
      <c r="L41" s="20">
        <v>0</v>
      </c>
      <c r="M41" s="10">
        <f>SUM(K41:L41)</f>
        <v>2</v>
      </c>
      <c r="N41" s="98" t="s">
        <v>364</v>
      </c>
      <c r="O41" s="98" t="s">
        <v>366</v>
      </c>
      <c r="P41" s="126"/>
      <c r="Q41" s="11" t="s">
        <v>247</v>
      </c>
      <c r="R41" s="120" t="s">
        <v>151</v>
      </c>
      <c r="S41" s="20">
        <v>2</v>
      </c>
      <c r="T41" s="20">
        <v>0</v>
      </c>
      <c r="U41" s="14">
        <f>S41+T41</f>
        <v>2</v>
      </c>
    </row>
    <row r="42" spans="1:23" x14ac:dyDescent="0.25">
      <c r="A42" s="11" t="s">
        <v>248</v>
      </c>
      <c r="B42" s="120" t="s">
        <v>200</v>
      </c>
      <c r="C42" s="13">
        <v>0</v>
      </c>
      <c r="D42" s="13">
        <v>1</v>
      </c>
      <c r="E42" s="14">
        <f>SUM(C42:D42)</f>
        <v>1</v>
      </c>
      <c r="F42" s="98" t="s">
        <v>367</v>
      </c>
      <c r="G42" s="98"/>
      <c r="H42" s="126"/>
      <c r="I42" s="11" t="s">
        <v>532</v>
      </c>
      <c r="J42" s="12" t="s">
        <v>117</v>
      </c>
      <c r="K42" s="20">
        <v>2</v>
      </c>
      <c r="L42" s="13">
        <v>0</v>
      </c>
      <c r="M42" s="14">
        <f>K42+L42</f>
        <v>2</v>
      </c>
      <c r="N42" s="98" t="s">
        <v>369</v>
      </c>
      <c r="O42" s="98"/>
      <c r="P42" s="126"/>
      <c r="Q42" s="11" t="s">
        <v>248</v>
      </c>
      <c r="R42" s="120" t="s">
        <v>200</v>
      </c>
      <c r="S42" s="13">
        <v>0</v>
      </c>
      <c r="T42" s="13">
        <v>1</v>
      </c>
      <c r="U42" s="14">
        <f>SUM(S42:T42)</f>
        <v>1</v>
      </c>
    </row>
    <row r="43" spans="1:23" x14ac:dyDescent="0.25">
      <c r="A43" s="11" t="s">
        <v>497</v>
      </c>
      <c r="B43" s="12" t="s">
        <v>147</v>
      </c>
      <c r="C43" s="13">
        <v>2</v>
      </c>
      <c r="D43" s="13">
        <v>0</v>
      </c>
      <c r="E43" s="14">
        <f>+SUM(C43:D43)</f>
        <v>2</v>
      </c>
      <c r="F43" s="98" t="s">
        <v>210</v>
      </c>
      <c r="G43" s="98" t="s">
        <v>335</v>
      </c>
      <c r="H43" s="126"/>
      <c r="I43" s="11" t="s">
        <v>533</v>
      </c>
      <c r="J43" s="12" t="s">
        <v>158</v>
      </c>
      <c r="K43" s="13">
        <v>2</v>
      </c>
      <c r="L43" s="20">
        <v>0</v>
      </c>
      <c r="M43" s="14">
        <f>SUM(K43:L43)</f>
        <v>2</v>
      </c>
      <c r="N43" s="98" t="s">
        <v>358</v>
      </c>
      <c r="O43" s="98" t="s">
        <v>357</v>
      </c>
      <c r="P43" s="126"/>
      <c r="Q43" s="11" t="s">
        <v>531</v>
      </c>
      <c r="R43" s="120" t="s">
        <v>154</v>
      </c>
      <c r="S43" s="20">
        <v>2</v>
      </c>
      <c r="T43" s="20">
        <v>0</v>
      </c>
      <c r="U43" s="14">
        <f>T43+S43</f>
        <v>2</v>
      </c>
    </row>
    <row r="44" spans="1:23" x14ac:dyDescent="0.25">
      <c r="A44" s="11" t="s">
        <v>498</v>
      </c>
      <c r="B44" s="12" t="s">
        <v>148</v>
      </c>
      <c r="C44" s="13">
        <v>2</v>
      </c>
      <c r="D44" s="13">
        <v>0</v>
      </c>
      <c r="E44" s="14">
        <f>+SUM(C44:D44)</f>
        <v>2</v>
      </c>
      <c r="F44" s="98" t="s">
        <v>360</v>
      </c>
      <c r="G44" s="98" t="s">
        <v>361</v>
      </c>
      <c r="H44" s="126"/>
      <c r="I44" s="11" t="s">
        <v>252</v>
      </c>
      <c r="J44" s="120" t="s">
        <v>153</v>
      </c>
      <c r="K44" s="20">
        <v>2</v>
      </c>
      <c r="L44" s="20">
        <v>0</v>
      </c>
      <c r="M44" s="14">
        <f>SUM(K44:L44)</f>
        <v>2</v>
      </c>
      <c r="N44" s="98" t="s">
        <v>369</v>
      </c>
      <c r="P44" s="126"/>
      <c r="Q44" s="11" t="s">
        <v>543</v>
      </c>
      <c r="R44" s="12" t="s">
        <v>202</v>
      </c>
      <c r="S44" s="20">
        <v>2</v>
      </c>
      <c r="T44" s="20">
        <v>0</v>
      </c>
      <c r="U44" s="14">
        <f>S44+T44</f>
        <v>2</v>
      </c>
      <c r="V44" t="s">
        <v>354</v>
      </c>
    </row>
    <row r="45" spans="1:23" x14ac:dyDescent="0.25">
      <c r="A45" s="11" t="s">
        <v>499</v>
      </c>
      <c r="B45" s="12" t="s">
        <v>149</v>
      </c>
      <c r="C45" s="13">
        <v>2</v>
      </c>
      <c r="D45" s="13">
        <v>0</v>
      </c>
      <c r="E45" s="14">
        <f>+SUM(C45:D45)</f>
        <v>2</v>
      </c>
      <c r="F45" s="98" t="s">
        <v>355</v>
      </c>
      <c r="G45" s="98"/>
      <c r="H45" s="126"/>
      <c r="I45" s="11" t="s">
        <v>253</v>
      </c>
      <c r="J45" s="12" t="s">
        <v>155</v>
      </c>
      <c r="K45" s="20">
        <v>2</v>
      </c>
      <c r="L45" s="20">
        <v>0</v>
      </c>
      <c r="M45" s="10">
        <f>K45+L45</f>
        <v>2</v>
      </c>
      <c r="N45" s="98" t="s">
        <v>370</v>
      </c>
      <c r="P45" s="126"/>
      <c r="Q45" s="11" t="s">
        <v>544</v>
      </c>
      <c r="R45" s="12" t="s">
        <v>201</v>
      </c>
      <c r="S45" s="20">
        <v>2</v>
      </c>
      <c r="T45" s="20">
        <v>0</v>
      </c>
      <c r="U45" s="14">
        <f>SUM(S45:T45)</f>
        <v>2</v>
      </c>
      <c r="V45" t="s">
        <v>354</v>
      </c>
    </row>
    <row r="46" spans="1:23" x14ac:dyDescent="0.25">
      <c r="A46" s="11" t="s">
        <v>500</v>
      </c>
      <c r="B46" s="12" t="s">
        <v>150</v>
      </c>
      <c r="C46" s="13">
        <v>2</v>
      </c>
      <c r="D46" s="13">
        <v>0</v>
      </c>
      <c r="E46" s="14">
        <f>+SUM(C46:D46)</f>
        <v>2</v>
      </c>
      <c r="F46" s="98" t="s">
        <v>339</v>
      </c>
      <c r="G46" s="98"/>
      <c r="H46" s="126"/>
      <c r="I46" s="11" t="s">
        <v>254</v>
      </c>
      <c r="J46" s="120" t="s">
        <v>156</v>
      </c>
      <c r="K46" s="20">
        <v>2</v>
      </c>
      <c r="L46" s="20">
        <v>0</v>
      </c>
      <c r="M46" s="10">
        <f>SUM(K46:L46)</f>
        <v>2</v>
      </c>
      <c r="N46" s="98" t="s">
        <v>365</v>
      </c>
      <c r="O46" s="98" t="s">
        <v>371</v>
      </c>
      <c r="P46" s="126"/>
      <c r="Q46" s="11" t="s">
        <v>545</v>
      </c>
      <c r="R46" s="121" t="s">
        <v>199</v>
      </c>
      <c r="S46" s="20">
        <v>2</v>
      </c>
      <c r="T46" s="20">
        <v>0</v>
      </c>
      <c r="U46" s="14">
        <f>S46+T46</f>
        <v>2</v>
      </c>
      <c r="V46" t="s">
        <v>337</v>
      </c>
    </row>
    <row r="47" spans="1:23" x14ac:dyDescent="0.25">
      <c r="A47" s="11" t="s">
        <v>501</v>
      </c>
      <c r="B47" s="12" t="s">
        <v>145</v>
      </c>
      <c r="C47" s="13">
        <v>2</v>
      </c>
      <c r="D47" s="13">
        <v>0</v>
      </c>
      <c r="E47" s="14">
        <f>+SUM(C47:D47)</f>
        <v>2</v>
      </c>
      <c r="F47" s="98" t="s">
        <v>362</v>
      </c>
      <c r="G47" s="98"/>
      <c r="H47" s="126"/>
      <c r="I47" s="11" t="s">
        <v>534</v>
      </c>
      <c r="J47" s="12" t="s">
        <v>157</v>
      </c>
      <c r="K47" s="20">
        <v>2</v>
      </c>
      <c r="L47" s="20">
        <v>0</v>
      </c>
      <c r="M47" s="14">
        <f>SUM(K47:L47)</f>
        <v>2</v>
      </c>
      <c r="N47" s="98" t="s">
        <v>369</v>
      </c>
      <c r="O47" s="98"/>
      <c r="P47" s="126"/>
      <c r="Q47" s="11" t="s">
        <v>252</v>
      </c>
      <c r="R47" s="120" t="s">
        <v>153</v>
      </c>
      <c r="S47" s="13">
        <v>2</v>
      </c>
      <c r="T47" s="20">
        <v>0</v>
      </c>
      <c r="U47" s="14">
        <f>SUM(S47:T47)</f>
        <v>2</v>
      </c>
    </row>
    <row r="48" spans="1:23" x14ac:dyDescent="0.25">
      <c r="A48" s="11" t="s">
        <v>502</v>
      </c>
      <c r="B48" s="12" t="s">
        <v>146</v>
      </c>
      <c r="C48" s="13">
        <v>2</v>
      </c>
      <c r="D48" s="13">
        <v>0</v>
      </c>
      <c r="E48" s="14">
        <f>SUM(C48:D48)</f>
        <v>2</v>
      </c>
      <c r="F48" s="98" t="s">
        <v>355</v>
      </c>
      <c r="G48" s="98" t="s">
        <v>368</v>
      </c>
      <c r="H48" s="126"/>
      <c r="I48" s="11" t="s">
        <v>520</v>
      </c>
      <c r="J48" s="166" t="s">
        <v>118</v>
      </c>
      <c r="K48" s="23">
        <v>0</v>
      </c>
      <c r="L48" s="20">
        <v>1</v>
      </c>
      <c r="M48" s="14">
        <f>SUM(K48:L48)</f>
        <v>1</v>
      </c>
      <c r="N48" s="98" t="s">
        <v>365</v>
      </c>
      <c r="O48" s="98" t="s">
        <v>373</v>
      </c>
      <c r="P48" s="126"/>
      <c r="Q48" s="11" t="s">
        <v>254</v>
      </c>
      <c r="R48" s="120" t="s">
        <v>156</v>
      </c>
      <c r="S48" s="20">
        <v>2</v>
      </c>
      <c r="T48" s="20">
        <v>0</v>
      </c>
      <c r="U48" s="14">
        <f>S48+T48</f>
        <v>2</v>
      </c>
    </row>
    <row r="49" spans="1:23" ht="15.75" thickBot="1" x14ac:dyDescent="0.3">
      <c r="A49" s="11" t="s">
        <v>503</v>
      </c>
      <c r="B49" s="12" t="s">
        <v>152</v>
      </c>
      <c r="C49" s="13">
        <v>0</v>
      </c>
      <c r="D49" s="13">
        <v>1</v>
      </c>
      <c r="E49" s="14">
        <f>C49+D49</f>
        <v>1</v>
      </c>
      <c r="F49" s="98" t="s">
        <v>355</v>
      </c>
      <c r="G49" s="98" t="s">
        <v>362</v>
      </c>
      <c r="H49" s="126"/>
      <c r="I49" s="16" t="s">
        <v>521</v>
      </c>
      <c r="J49" s="165" t="s">
        <v>116</v>
      </c>
      <c r="K49" s="21">
        <v>0</v>
      </c>
      <c r="L49" s="21">
        <v>1</v>
      </c>
      <c r="M49" s="19">
        <f>K49+L49</f>
        <v>1</v>
      </c>
      <c r="N49" s="98" t="s">
        <v>372</v>
      </c>
      <c r="O49" s="98" t="s">
        <v>370</v>
      </c>
      <c r="P49" s="126"/>
      <c r="Q49" s="16" t="s">
        <v>546</v>
      </c>
      <c r="R49" s="159" t="s">
        <v>334</v>
      </c>
      <c r="S49" s="18">
        <v>0</v>
      </c>
      <c r="T49" s="21">
        <v>1</v>
      </c>
      <c r="U49" s="19">
        <f>SUM(S49:T49)</f>
        <v>1</v>
      </c>
      <c r="V49" t="s">
        <v>337</v>
      </c>
    </row>
    <row r="50" spans="1:23" ht="16.5" thickTop="1" thickBot="1" x14ac:dyDescent="0.3">
      <c r="A50" s="16" t="s">
        <v>504</v>
      </c>
      <c r="B50" s="155" t="s">
        <v>144</v>
      </c>
      <c r="C50" s="156">
        <v>0</v>
      </c>
      <c r="D50" s="156">
        <v>1</v>
      </c>
      <c r="E50" s="104">
        <f>C50+D50</f>
        <v>1</v>
      </c>
      <c r="F50" s="98" t="s">
        <v>339</v>
      </c>
      <c r="G50" s="98"/>
      <c r="H50" s="126"/>
      <c r="P50" s="126"/>
    </row>
    <row r="51" spans="1:23" ht="15.75" thickTop="1" x14ac:dyDescent="0.25">
      <c r="A51" s="55"/>
      <c r="B51" s="55"/>
      <c r="C51" s="55"/>
      <c r="D51" s="55"/>
      <c r="E51" s="55"/>
      <c r="F51" s="55"/>
      <c r="G51" s="55"/>
      <c r="I51" s="55"/>
      <c r="J51" s="96"/>
      <c r="K51" s="55"/>
      <c r="L51" s="55"/>
      <c r="M51" s="55"/>
      <c r="N51" s="55"/>
      <c r="O51" s="55"/>
    </row>
    <row r="52" spans="1:23" ht="24" thickBot="1" x14ac:dyDescent="0.3">
      <c r="A52" s="355" t="s">
        <v>22</v>
      </c>
      <c r="B52" s="355"/>
      <c r="C52" s="355"/>
      <c r="D52" s="355"/>
      <c r="E52" s="355"/>
      <c r="F52" s="197"/>
      <c r="G52" s="197"/>
      <c r="I52" s="355" t="s">
        <v>121</v>
      </c>
      <c r="J52" s="355"/>
      <c r="K52" s="355"/>
      <c r="L52" s="355"/>
      <c r="M52" s="355"/>
      <c r="N52" s="197"/>
      <c r="O52" s="197"/>
      <c r="Q52" s="355" t="s">
        <v>550</v>
      </c>
      <c r="R52" s="355"/>
      <c r="S52" s="355"/>
      <c r="T52" s="355"/>
      <c r="U52" s="355"/>
    </row>
    <row r="53" spans="1:23" ht="17.25" thickTop="1" thickBot="1" x14ac:dyDescent="0.3">
      <c r="A53" s="115" t="s">
        <v>24</v>
      </c>
      <c r="B53" s="115"/>
      <c r="C53" s="29" t="s">
        <v>1</v>
      </c>
      <c r="D53" s="29" t="s">
        <v>2</v>
      </c>
      <c r="E53" s="29" t="s">
        <v>3</v>
      </c>
      <c r="F53" s="100"/>
      <c r="G53" s="100"/>
      <c r="I53" s="113" t="s">
        <v>44</v>
      </c>
      <c r="J53" s="116"/>
      <c r="K53" s="29" t="s">
        <v>1</v>
      </c>
      <c r="L53" s="29" t="s">
        <v>2</v>
      </c>
      <c r="M53" s="29" t="s">
        <v>3</v>
      </c>
      <c r="N53" s="100"/>
      <c r="O53" s="100"/>
      <c r="Q53" s="115" t="s">
        <v>44</v>
      </c>
      <c r="R53" s="115"/>
      <c r="S53" s="29" t="s">
        <v>1</v>
      </c>
      <c r="T53" s="29" t="s">
        <v>2</v>
      </c>
      <c r="U53" s="29" t="s">
        <v>3</v>
      </c>
    </row>
    <row r="54" spans="1:23" ht="16.5" thickTop="1" thickBot="1" x14ac:dyDescent="0.3">
      <c r="A54" s="30" t="s">
        <v>4</v>
      </c>
      <c r="B54" s="31" t="s">
        <v>5</v>
      </c>
      <c r="C54" s="32">
        <f>SUM(C55:C65)</f>
        <v>16</v>
      </c>
      <c r="D54" s="32">
        <f>SUM(D55:D64)</f>
        <v>3</v>
      </c>
      <c r="E54" s="33">
        <f>SUM(E55:E65)</f>
        <v>19</v>
      </c>
      <c r="F54" s="100"/>
      <c r="G54" s="100"/>
      <c r="I54" s="30" t="s">
        <v>4</v>
      </c>
      <c r="J54" s="31" t="s">
        <v>5</v>
      </c>
      <c r="K54" s="32">
        <f>SUM(K55:K65)</f>
        <v>16</v>
      </c>
      <c r="L54" s="32">
        <f>SUM(L55:L65)</f>
        <v>2</v>
      </c>
      <c r="M54" s="33">
        <f>SUM(M55:M64)</f>
        <v>18</v>
      </c>
      <c r="N54" s="100"/>
      <c r="O54" s="100"/>
      <c r="Q54" s="30" t="s">
        <v>4</v>
      </c>
      <c r="R54" s="31" t="s">
        <v>5</v>
      </c>
      <c r="S54" s="32">
        <f>SUM(S55:S65)</f>
        <v>13</v>
      </c>
      <c r="T54" s="32">
        <f>SUM(T55:T65)</f>
        <v>7</v>
      </c>
      <c r="U54" s="33">
        <f>SUM(U55:U65)</f>
        <v>20</v>
      </c>
    </row>
    <row r="55" spans="1:23" x14ac:dyDescent="0.25">
      <c r="A55" s="11" t="s">
        <v>255</v>
      </c>
      <c r="B55" s="120" t="s">
        <v>168</v>
      </c>
      <c r="C55" s="13">
        <v>2</v>
      </c>
      <c r="D55" s="13">
        <v>0</v>
      </c>
      <c r="E55" s="14">
        <f>+SUM(C55:D55)</f>
        <v>2</v>
      </c>
      <c r="F55" s="98" t="s">
        <v>351</v>
      </c>
      <c r="G55" s="98"/>
      <c r="H55" s="130"/>
      <c r="I55" s="198" t="s">
        <v>535</v>
      </c>
      <c r="J55" s="199" t="s">
        <v>159</v>
      </c>
      <c r="K55" s="200">
        <v>2</v>
      </c>
      <c r="L55" s="200">
        <v>0</v>
      </c>
      <c r="M55" s="201">
        <f>K55+L55</f>
        <v>2</v>
      </c>
      <c r="N55" s="98" t="s">
        <v>346</v>
      </c>
      <c r="O55" s="98"/>
      <c r="P55" s="130"/>
      <c r="Q55" s="198" t="s">
        <v>255</v>
      </c>
      <c r="R55" s="199" t="s">
        <v>168</v>
      </c>
      <c r="S55" s="206">
        <v>2</v>
      </c>
      <c r="T55" s="206">
        <v>0</v>
      </c>
      <c r="U55" s="201">
        <f>+SUM(S55:T55)</f>
        <v>2</v>
      </c>
    </row>
    <row r="56" spans="1:23" x14ac:dyDescent="0.25">
      <c r="A56" s="11" t="s">
        <v>256</v>
      </c>
      <c r="B56" s="120" t="s">
        <v>174</v>
      </c>
      <c r="C56" s="13">
        <v>0</v>
      </c>
      <c r="D56" s="13">
        <v>1</v>
      </c>
      <c r="E56" s="14">
        <v>1</v>
      </c>
      <c r="F56" s="98" t="s">
        <v>351</v>
      </c>
      <c r="H56" s="130"/>
      <c r="I56" s="11" t="s">
        <v>536</v>
      </c>
      <c r="J56" s="12" t="s">
        <v>160</v>
      </c>
      <c r="K56" s="20">
        <v>2</v>
      </c>
      <c r="L56" s="20">
        <v>0</v>
      </c>
      <c r="M56" s="14">
        <f>SUM(K56:L56)</f>
        <v>2</v>
      </c>
      <c r="N56" s="98" t="s">
        <v>372</v>
      </c>
      <c r="O56" s="98"/>
      <c r="P56" s="130"/>
      <c r="Q56" s="11" t="s">
        <v>256</v>
      </c>
      <c r="R56" s="12" t="s">
        <v>174</v>
      </c>
      <c r="S56" s="140">
        <v>0</v>
      </c>
      <c r="T56" s="140">
        <v>1</v>
      </c>
      <c r="U56" s="138">
        <f>T56+S56</f>
        <v>1</v>
      </c>
    </row>
    <row r="57" spans="1:23" x14ac:dyDescent="0.25">
      <c r="A57" s="11" t="s">
        <v>505</v>
      </c>
      <c r="B57" s="12" t="s">
        <v>169</v>
      </c>
      <c r="C57" s="13">
        <v>2</v>
      </c>
      <c r="D57" s="13">
        <v>0</v>
      </c>
      <c r="E57" s="14">
        <f>SUM(C57:D57)</f>
        <v>2</v>
      </c>
      <c r="F57" s="98" t="s">
        <v>355</v>
      </c>
      <c r="G57" s="98" t="s">
        <v>374</v>
      </c>
      <c r="H57" s="130"/>
      <c r="I57" s="11" t="s">
        <v>537</v>
      </c>
      <c r="J57" s="12" t="s">
        <v>162</v>
      </c>
      <c r="K57" s="20">
        <v>2</v>
      </c>
      <c r="L57" s="20">
        <v>0</v>
      </c>
      <c r="M57" s="14">
        <v>2</v>
      </c>
      <c r="N57" s="98" t="s">
        <v>376</v>
      </c>
      <c r="O57" s="98"/>
      <c r="P57" s="130"/>
      <c r="Q57" s="11" t="s">
        <v>522</v>
      </c>
      <c r="R57" s="12" t="s">
        <v>161</v>
      </c>
      <c r="S57" s="144">
        <v>0</v>
      </c>
      <c r="T57" s="144">
        <v>1</v>
      </c>
      <c r="U57" s="138">
        <f>S57+T57</f>
        <v>1</v>
      </c>
    </row>
    <row r="58" spans="1:23" x14ac:dyDescent="0.25">
      <c r="A58" s="11" t="s">
        <v>506</v>
      </c>
      <c r="B58" s="12" t="s">
        <v>170</v>
      </c>
      <c r="C58" s="13">
        <v>2</v>
      </c>
      <c r="D58" s="13">
        <v>0</v>
      </c>
      <c r="E58" s="14">
        <f>SUM(C58:D58)</f>
        <v>2</v>
      </c>
      <c r="F58" s="98" t="s">
        <v>339</v>
      </c>
      <c r="G58" s="98" t="s">
        <v>368</v>
      </c>
      <c r="H58" s="130"/>
      <c r="I58" s="11" t="s">
        <v>538</v>
      </c>
      <c r="J58" s="12" t="s">
        <v>163</v>
      </c>
      <c r="K58" s="20">
        <v>2</v>
      </c>
      <c r="L58" s="20">
        <v>0</v>
      </c>
      <c r="M58" s="14">
        <f>K58+L58</f>
        <v>2</v>
      </c>
      <c r="N58" s="98" t="s">
        <v>353</v>
      </c>
      <c r="O58" s="98"/>
      <c r="P58" s="130"/>
      <c r="Q58" s="11" t="s">
        <v>259</v>
      </c>
      <c r="R58" s="124" t="s">
        <v>260</v>
      </c>
      <c r="S58" s="140">
        <v>2</v>
      </c>
      <c r="T58" s="140">
        <v>0</v>
      </c>
      <c r="U58" s="138">
        <f>T58+S58</f>
        <v>2</v>
      </c>
      <c r="V58" t="s">
        <v>338</v>
      </c>
      <c r="W58" t="s">
        <v>337</v>
      </c>
    </row>
    <row r="59" spans="1:23" x14ac:dyDescent="0.25">
      <c r="A59" s="11" t="s">
        <v>507</v>
      </c>
      <c r="B59" s="12" t="s">
        <v>171</v>
      </c>
      <c r="C59" s="13">
        <v>2</v>
      </c>
      <c r="D59" s="13">
        <v>0</v>
      </c>
      <c r="E59" s="14">
        <f>SUM(C59:D59)</f>
        <v>2</v>
      </c>
      <c r="F59" s="98" t="s">
        <v>356</v>
      </c>
      <c r="G59" s="98" t="s">
        <v>368</v>
      </c>
      <c r="H59" s="130"/>
      <c r="I59" s="11" t="s">
        <v>539</v>
      </c>
      <c r="J59" s="12" t="s">
        <v>164</v>
      </c>
      <c r="K59" s="20">
        <v>2</v>
      </c>
      <c r="L59" s="20">
        <v>0</v>
      </c>
      <c r="M59" s="14">
        <f>SUM(K59:L59)</f>
        <v>2</v>
      </c>
      <c r="N59" s="98" t="s">
        <v>370</v>
      </c>
      <c r="O59" s="98"/>
      <c r="P59" s="130"/>
      <c r="Q59" s="11" t="s">
        <v>523</v>
      </c>
      <c r="R59" s="124" t="s">
        <v>279</v>
      </c>
      <c r="S59" s="140">
        <v>2</v>
      </c>
      <c r="T59" s="140">
        <v>0</v>
      </c>
      <c r="U59" s="138">
        <f>T59+S59</f>
        <v>2</v>
      </c>
      <c r="V59" t="s">
        <v>337</v>
      </c>
    </row>
    <row r="60" spans="1:23" x14ac:dyDescent="0.25">
      <c r="A60" s="11" t="s">
        <v>508</v>
      </c>
      <c r="B60" s="12" t="s">
        <v>172</v>
      </c>
      <c r="C60" s="13">
        <v>2</v>
      </c>
      <c r="D60" s="13">
        <v>0</v>
      </c>
      <c r="E60" s="14">
        <f>SUM(C60:D60)</f>
        <v>2</v>
      </c>
      <c r="F60" s="98" t="s">
        <v>341</v>
      </c>
      <c r="G60" s="98" t="s">
        <v>375</v>
      </c>
      <c r="H60" s="130"/>
      <c r="I60" s="11" t="s">
        <v>540</v>
      </c>
      <c r="J60" s="12" t="s">
        <v>165</v>
      </c>
      <c r="K60" s="20">
        <v>2</v>
      </c>
      <c r="L60" s="20">
        <v>0</v>
      </c>
      <c r="M60" s="14">
        <f>K60+L60</f>
        <v>2</v>
      </c>
      <c r="N60" s="98" t="s">
        <v>376</v>
      </c>
      <c r="O60" s="98"/>
      <c r="P60" s="130"/>
      <c r="Q60" s="11" t="s">
        <v>547</v>
      </c>
      <c r="R60" s="124" t="s">
        <v>204</v>
      </c>
      <c r="S60" s="144">
        <v>2</v>
      </c>
      <c r="T60" s="144">
        <v>1</v>
      </c>
      <c r="U60" s="138">
        <f>S60+T60</f>
        <v>3</v>
      </c>
      <c r="V60" t="s">
        <v>377</v>
      </c>
      <c r="W60" t="s">
        <v>346</v>
      </c>
    </row>
    <row r="61" spans="1:23" x14ac:dyDescent="0.25">
      <c r="A61" s="11" t="s">
        <v>509</v>
      </c>
      <c r="B61" s="12" t="s">
        <v>173</v>
      </c>
      <c r="C61" s="13">
        <v>2</v>
      </c>
      <c r="D61" s="13">
        <v>0</v>
      </c>
      <c r="E61" s="14">
        <f>+SUM(C61:D61)</f>
        <v>2</v>
      </c>
      <c r="F61" s="98" t="s">
        <v>345</v>
      </c>
      <c r="G61" s="98" t="s">
        <v>211</v>
      </c>
      <c r="H61" s="130"/>
      <c r="I61" s="11" t="s">
        <v>541</v>
      </c>
      <c r="J61" s="12" t="s">
        <v>166</v>
      </c>
      <c r="K61" s="20">
        <v>2</v>
      </c>
      <c r="L61" s="20">
        <v>0</v>
      </c>
      <c r="M61" s="14">
        <f>SUM(K61:L61)</f>
        <v>2</v>
      </c>
      <c r="N61" s="98" t="s">
        <v>358</v>
      </c>
      <c r="O61" s="98"/>
      <c r="P61" s="130"/>
      <c r="Q61" s="11" t="s">
        <v>524</v>
      </c>
      <c r="R61" s="124" t="s">
        <v>205</v>
      </c>
      <c r="S61" s="144">
        <v>2</v>
      </c>
      <c r="T61" s="144">
        <v>0</v>
      </c>
      <c r="U61" s="138">
        <f>S61+T61</f>
        <v>2</v>
      </c>
      <c r="V61" t="s">
        <v>337</v>
      </c>
      <c r="W61" t="s">
        <v>378</v>
      </c>
    </row>
    <row r="62" spans="1:23" x14ac:dyDescent="0.25">
      <c r="A62" s="11" t="s">
        <v>525</v>
      </c>
      <c r="B62" s="12" t="s">
        <v>176</v>
      </c>
      <c r="C62" s="13">
        <v>2</v>
      </c>
      <c r="D62" s="20">
        <v>0</v>
      </c>
      <c r="E62" s="14">
        <v>2</v>
      </c>
      <c r="F62" s="98" t="s">
        <v>338</v>
      </c>
      <c r="G62" s="98" t="s">
        <v>362</v>
      </c>
      <c r="H62" s="130"/>
      <c r="I62" s="11" t="s">
        <v>542</v>
      </c>
      <c r="J62" s="12" t="s">
        <v>212</v>
      </c>
      <c r="K62" s="20">
        <v>2</v>
      </c>
      <c r="L62" s="20">
        <v>0</v>
      </c>
      <c r="M62" s="14">
        <f>SUM(K62:L62)</f>
        <v>2</v>
      </c>
      <c r="N62" s="98" t="s">
        <v>365</v>
      </c>
      <c r="O62" s="98"/>
      <c r="P62" s="130"/>
      <c r="Q62" s="11" t="s">
        <v>526</v>
      </c>
      <c r="R62" s="124" t="s">
        <v>208</v>
      </c>
      <c r="S62" s="20">
        <v>0</v>
      </c>
      <c r="T62" s="20">
        <v>1</v>
      </c>
      <c r="U62" s="14">
        <f>SUM(S62:T62)</f>
        <v>1</v>
      </c>
      <c r="V62" t="s">
        <v>378</v>
      </c>
      <c r="W62" t="s">
        <v>337</v>
      </c>
    </row>
    <row r="63" spans="1:23" x14ac:dyDescent="0.25">
      <c r="A63" s="11" t="s">
        <v>510</v>
      </c>
      <c r="B63" s="12" t="s">
        <v>175</v>
      </c>
      <c r="C63" s="13">
        <v>0</v>
      </c>
      <c r="D63" s="13">
        <v>1</v>
      </c>
      <c r="E63" s="14">
        <f>SUM(C63:D63)</f>
        <v>1</v>
      </c>
      <c r="F63" s="98" t="s">
        <v>355</v>
      </c>
      <c r="G63" s="98" t="s">
        <v>356</v>
      </c>
      <c r="H63" s="130"/>
      <c r="I63" s="11" t="s">
        <v>576</v>
      </c>
      <c r="J63" s="207" t="s">
        <v>167</v>
      </c>
      <c r="K63" s="20">
        <v>0</v>
      </c>
      <c r="L63" s="20">
        <v>1</v>
      </c>
      <c r="M63" s="14">
        <f>SUM(K63:L63)</f>
        <v>1</v>
      </c>
      <c r="N63" s="98" t="s">
        <v>365</v>
      </c>
      <c r="O63" s="98"/>
      <c r="P63" s="130"/>
      <c r="Q63" s="11" t="s">
        <v>548</v>
      </c>
      <c r="R63" s="124" t="s">
        <v>206</v>
      </c>
      <c r="S63" s="144">
        <v>2</v>
      </c>
      <c r="T63" s="144">
        <v>1</v>
      </c>
      <c r="U63" s="138">
        <f>S63+T63</f>
        <v>3</v>
      </c>
      <c r="V63" t="s">
        <v>354</v>
      </c>
      <c r="W63" t="s">
        <v>378</v>
      </c>
    </row>
    <row r="64" spans="1:23" ht="15.75" thickBot="1" x14ac:dyDescent="0.3">
      <c r="A64" s="94" t="s">
        <v>511</v>
      </c>
      <c r="B64" s="26" t="s">
        <v>178</v>
      </c>
      <c r="C64" s="95">
        <v>0</v>
      </c>
      <c r="D64" s="95">
        <v>1</v>
      </c>
      <c r="E64" s="25">
        <f>SUM(C64:D64)</f>
        <v>1</v>
      </c>
      <c r="F64" s="98" t="s">
        <v>355</v>
      </c>
      <c r="G64" s="98" t="s">
        <v>362</v>
      </c>
      <c r="H64" s="130"/>
      <c r="I64" s="16" t="s">
        <v>522</v>
      </c>
      <c r="J64" s="159" t="s">
        <v>161</v>
      </c>
      <c r="K64" s="21">
        <v>0</v>
      </c>
      <c r="L64" s="21">
        <v>1</v>
      </c>
      <c r="M64" s="19">
        <f>SUM(K64:L64)</f>
        <v>1</v>
      </c>
      <c r="N64" s="98" t="s">
        <v>365</v>
      </c>
      <c r="O64" s="98"/>
      <c r="P64" s="130"/>
      <c r="Q64" s="11" t="s">
        <v>527</v>
      </c>
      <c r="R64" s="124" t="s">
        <v>207</v>
      </c>
      <c r="S64" s="144">
        <v>1</v>
      </c>
      <c r="T64" s="144">
        <v>1</v>
      </c>
      <c r="U64" s="138">
        <f>S64+T64</f>
        <v>2</v>
      </c>
      <c r="V64" t="s">
        <v>366</v>
      </c>
      <c r="W64" t="s">
        <v>379</v>
      </c>
    </row>
    <row r="65" spans="1:23" ht="16.5" thickTop="1" thickBot="1" x14ac:dyDescent="0.3">
      <c r="A65" s="16" t="s">
        <v>258</v>
      </c>
      <c r="B65" s="165" t="s">
        <v>177</v>
      </c>
      <c r="C65" s="18">
        <v>2</v>
      </c>
      <c r="D65" s="21">
        <v>0</v>
      </c>
      <c r="E65" s="19">
        <v>2</v>
      </c>
      <c r="F65" s="98" t="s">
        <v>364</v>
      </c>
      <c r="H65" s="130"/>
      <c r="I65" s="98" t="s">
        <v>10</v>
      </c>
      <c r="J65" s="130"/>
      <c r="K65" s="130"/>
      <c r="L65" s="130"/>
      <c r="M65" s="130"/>
      <c r="N65" s="130"/>
      <c r="O65" s="130"/>
      <c r="P65" s="130"/>
      <c r="Q65" s="16" t="s">
        <v>549</v>
      </c>
      <c r="R65" s="158" t="s">
        <v>280</v>
      </c>
      <c r="S65" s="18">
        <v>0</v>
      </c>
      <c r="T65" s="18">
        <v>1</v>
      </c>
      <c r="U65" s="19">
        <v>1</v>
      </c>
      <c r="V65" t="s">
        <v>337</v>
      </c>
    </row>
    <row r="66" spans="1:23" ht="15.75" thickTop="1" x14ac:dyDescent="0.25">
      <c r="I66" s="55"/>
      <c r="J66" s="55"/>
      <c r="K66" s="55"/>
      <c r="L66" s="55"/>
      <c r="M66" s="55"/>
      <c r="N66" s="55"/>
      <c r="O66" s="55"/>
    </row>
    <row r="67" spans="1:23" x14ac:dyDescent="0.25">
      <c r="A67" s="58"/>
      <c r="I67" s="55"/>
      <c r="J67" s="55"/>
      <c r="K67" s="55"/>
      <c r="L67" s="55"/>
      <c r="M67" s="55"/>
      <c r="N67" s="55"/>
      <c r="O67" s="55"/>
    </row>
    <row r="68" spans="1:23" ht="24" thickBot="1" x14ac:dyDescent="0.3">
      <c r="A68" s="355" t="s">
        <v>22</v>
      </c>
      <c r="B68" s="355"/>
      <c r="C68" s="355"/>
      <c r="D68" s="355"/>
      <c r="E68" s="355"/>
      <c r="F68" s="197"/>
      <c r="G68" s="197"/>
      <c r="I68" s="355" t="s">
        <v>121</v>
      </c>
      <c r="J68" s="355"/>
      <c r="K68" s="355"/>
      <c r="L68" s="355"/>
      <c r="M68" s="355"/>
      <c r="N68" s="197"/>
      <c r="O68" s="197"/>
      <c r="Q68" s="355" t="s">
        <v>550</v>
      </c>
      <c r="R68" s="355"/>
      <c r="S68" s="355"/>
      <c r="T68" s="355"/>
      <c r="U68" s="355"/>
    </row>
    <row r="69" spans="1:23" ht="17.25" thickTop="1" thickBot="1" x14ac:dyDescent="0.3">
      <c r="A69" s="115" t="s">
        <v>28</v>
      </c>
      <c r="B69" s="115"/>
      <c r="C69" s="29" t="s">
        <v>1</v>
      </c>
      <c r="D69" s="29" t="s">
        <v>2</v>
      </c>
      <c r="E69" s="29" t="s">
        <v>3</v>
      </c>
      <c r="F69" s="100"/>
      <c r="G69" s="100"/>
      <c r="I69" s="195" t="s">
        <v>28</v>
      </c>
      <c r="J69" s="196"/>
      <c r="K69" s="29" t="s">
        <v>1</v>
      </c>
      <c r="L69" s="29" t="s">
        <v>2</v>
      </c>
      <c r="M69" s="29" t="s">
        <v>3</v>
      </c>
      <c r="N69" s="100"/>
      <c r="O69" s="100"/>
      <c r="Q69" s="115" t="s">
        <v>28</v>
      </c>
      <c r="R69" s="115"/>
      <c r="S69" s="29" t="s">
        <v>1</v>
      </c>
      <c r="T69" s="29" t="s">
        <v>2</v>
      </c>
      <c r="U69" s="29" t="s">
        <v>3</v>
      </c>
    </row>
    <row r="70" spans="1:23" ht="16.5" thickTop="1" thickBot="1" x14ac:dyDescent="0.3">
      <c r="A70" s="3" t="s">
        <v>4</v>
      </c>
      <c r="B70" s="4" t="s">
        <v>5</v>
      </c>
      <c r="C70" s="5">
        <f>SUM(C71:C80)</f>
        <v>11</v>
      </c>
      <c r="D70" s="5">
        <f>SUM(D71:D78)</f>
        <v>4</v>
      </c>
      <c r="E70" s="6">
        <f>SUM(E71:E81)</f>
        <v>15</v>
      </c>
      <c r="F70" s="97"/>
      <c r="G70" s="97"/>
      <c r="H70" s="130"/>
      <c r="I70" s="3" t="s">
        <v>4</v>
      </c>
      <c r="J70" s="4" t="s">
        <v>5</v>
      </c>
      <c r="K70" s="5">
        <f>SUM(K71:K81)</f>
        <v>11</v>
      </c>
      <c r="L70" s="5">
        <f>SUM(L71:L81)</f>
        <v>4</v>
      </c>
      <c r="M70" s="6">
        <f>SUM(M71:M81)</f>
        <v>15</v>
      </c>
      <c r="N70" s="97"/>
      <c r="O70" s="97"/>
      <c r="P70" s="130"/>
      <c r="Q70" s="3" t="s">
        <v>4</v>
      </c>
      <c r="R70" s="4">
        <f>SUM(S71:S79)</f>
        <v>13</v>
      </c>
      <c r="S70" s="5">
        <f>SUM(S71:S79)</f>
        <v>13</v>
      </c>
      <c r="T70" s="5">
        <f>SUM(T71:T79)</f>
        <v>2</v>
      </c>
      <c r="U70" s="6">
        <f>SUM(U71:U79)</f>
        <v>15</v>
      </c>
    </row>
    <row r="71" spans="1:23" x14ac:dyDescent="0.25">
      <c r="A71" s="11" t="s">
        <v>261</v>
      </c>
      <c r="B71" s="119" t="s">
        <v>179</v>
      </c>
      <c r="C71" s="105">
        <v>1</v>
      </c>
      <c r="D71" s="13">
        <v>0</v>
      </c>
      <c r="E71" s="14">
        <f>C71+D71</f>
        <v>1</v>
      </c>
      <c r="F71" s="98" t="s">
        <v>355</v>
      </c>
      <c r="G71" s="98" t="s">
        <v>380</v>
      </c>
      <c r="H71" s="130"/>
      <c r="I71" s="11" t="s">
        <v>261</v>
      </c>
      <c r="J71" s="119" t="s">
        <v>179</v>
      </c>
      <c r="K71" s="105">
        <v>1</v>
      </c>
      <c r="L71" s="13">
        <v>0</v>
      </c>
      <c r="M71" s="14">
        <f>K71+L71</f>
        <v>1</v>
      </c>
      <c r="N71" s="98"/>
      <c r="O71" s="98"/>
      <c r="P71" s="130"/>
      <c r="Q71" s="11" t="s">
        <v>261</v>
      </c>
      <c r="R71" s="119" t="s">
        <v>179</v>
      </c>
      <c r="S71" s="144">
        <v>1</v>
      </c>
      <c r="T71" s="144">
        <v>0</v>
      </c>
      <c r="U71" s="147">
        <f>SUM(S71:T71)</f>
        <v>1</v>
      </c>
    </row>
    <row r="72" spans="1:23" x14ac:dyDescent="0.25">
      <c r="A72" s="11" t="s">
        <v>262</v>
      </c>
      <c r="B72" s="120" t="s">
        <v>113</v>
      </c>
      <c r="C72" s="20">
        <v>2</v>
      </c>
      <c r="D72" s="13">
        <v>0</v>
      </c>
      <c r="E72" s="14">
        <f t="shared" ref="E72:E75" si="8">C72+D72</f>
        <v>2</v>
      </c>
      <c r="F72" s="98" t="s">
        <v>348</v>
      </c>
      <c r="G72" s="98"/>
      <c r="H72" s="130"/>
      <c r="I72" s="11" t="s">
        <v>262</v>
      </c>
      <c r="J72" s="120" t="s">
        <v>113</v>
      </c>
      <c r="K72" s="20">
        <v>2</v>
      </c>
      <c r="L72" s="20">
        <v>0</v>
      </c>
      <c r="M72" s="10">
        <f>K72+L72</f>
        <v>2</v>
      </c>
      <c r="N72" s="98"/>
      <c r="O72" s="98"/>
      <c r="P72" s="130"/>
      <c r="Q72" s="11" t="s">
        <v>262</v>
      </c>
      <c r="R72" s="120" t="s">
        <v>113</v>
      </c>
      <c r="S72" s="146">
        <v>2</v>
      </c>
      <c r="T72" s="146">
        <v>0</v>
      </c>
      <c r="U72" s="147">
        <f>S72+T72</f>
        <v>2</v>
      </c>
    </row>
    <row r="73" spans="1:23" x14ac:dyDescent="0.25">
      <c r="A73" s="11" t="s">
        <v>263</v>
      </c>
      <c r="B73" s="120" t="s">
        <v>180</v>
      </c>
      <c r="C73" s="13">
        <v>0</v>
      </c>
      <c r="D73" s="111">
        <v>1</v>
      </c>
      <c r="E73" s="14">
        <f t="shared" si="8"/>
        <v>1</v>
      </c>
      <c r="F73" s="98"/>
      <c r="G73" s="98"/>
      <c r="H73" s="130"/>
      <c r="I73" s="11" t="s">
        <v>263</v>
      </c>
      <c r="J73" s="120" t="s">
        <v>180</v>
      </c>
      <c r="K73" s="13">
        <v>0</v>
      </c>
      <c r="L73" s="111">
        <v>1</v>
      </c>
      <c r="M73" s="10">
        <f>K73+L73</f>
        <v>1</v>
      </c>
      <c r="N73" s="98"/>
      <c r="O73" s="98"/>
      <c r="P73" s="130"/>
      <c r="Q73" s="11" t="s">
        <v>263</v>
      </c>
      <c r="R73" s="120" t="s">
        <v>180</v>
      </c>
      <c r="S73" s="146">
        <v>0</v>
      </c>
      <c r="T73" s="146">
        <v>1</v>
      </c>
      <c r="U73" s="147">
        <f>S73+T73</f>
        <v>1</v>
      </c>
    </row>
    <row r="74" spans="1:23" x14ac:dyDescent="0.25">
      <c r="A74" s="11" t="s">
        <v>264</v>
      </c>
      <c r="B74" s="120" t="s">
        <v>181</v>
      </c>
      <c r="C74" s="13">
        <v>0</v>
      </c>
      <c r="D74" s="20">
        <v>1</v>
      </c>
      <c r="E74" s="14">
        <f t="shared" si="8"/>
        <v>1</v>
      </c>
      <c r="F74" s="98"/>
      <c r="G74" s="98"/>
      <c r="H74" s="130"/>
      <c r="I74" s="11" t="s">
        <v>264</v>
      </c>
      <c r="J74" s="120" t="s">
        <v>181</v>
      </c>
      <c r="K74" s="13">
        <v>0</v>
      </c>
      <c r="L74" s="20">
        <v>1</v>
      </c>
      <c r="M74" s="14">
        <f t="shared" ref="M74:M75" si="9">K74+L74</f>
        <v>1</v>
      </c>
      <c r="N74" s="98"/>
      <c r="O74" s="98"/>
      <c r="P74" s="130"/>
      <c r="Q74" s="11" t="s">
        <v>264</v>
      </c>
      <c r="R74" s="120" t="s">
        <v>181</v>
      </c>
      <c r="S74" s="20">
        <v>0</v>
      </c>
      <c r="T74" s="20">
        <v>1</v>
      </c>
      <c r="U74" s="14">
        <f>S74+T74</f>
        <v>1</v>
      </c>
    </row>
    <row r="75" spans="1:23" x14ac:dyDescent="0.25">
      <c r="A75" s="11" t="s">
        <v>512</v>
      </c>
      <c r="B75" s="12" t="s">
        <v>182</v>
      </c>
      <c r="C75" s="20">
        <v>2</v>
      </c>
      <c r="D75" s="13">
        <v>0</v>
      </c>
      <c r="E75" s="14">
        <f t="shared" si="8"/>
        <v>2</v>
      </c>
      <c r="F75" s="98" t="s">
        <v>368</v>
      </c>
      <c r="G75" s="98"/>
      <c r="H75" s="130"/>
      <c r="I75" s="11" t="s">
        <v>294</v>
      </c>
      <c r="J75" s="148" t="s">
        <v>189</v>
      </c>
      <c r="K75" s="20">
        <v>2</v>
      </c>
      <c r="L75" s="20">
        <v>0</v>
      </c>
      <c r="M75" s="14">
        <f t="shared" si="9"/>
        <v>2</v>
      </c>
      <c r="N75" s="98" t="s">
        <v>376</v>
      </c>
      <c r="O75" s="98" t="s">
        <v>346</v>
      </c>
      <c r="P75" s="130"/>
      <c r="Q75" s="11" t="s">
        <v>304</v>
      </c>
      <c r="R75" s="323" t="s">
        <v>216</v>
      </c>
      <c r="S75" s="341">
        <v>2</v>
      </c>
      <c r="T75" s="144">
        <v>0</v>
      </c>
      <c r="U75" s="147">
        <f>SUM(S75:T75)</f>
        <v>2</v>
      </c>
      <c r="V75" t="s">
        <v>364</v>
      </c>
      <c r="W75" t="s">
        <v>381</v>
      </c>
    </row>
    <row r="76" spans="1:23" x14ac:dyDescent="0.25">
      <c r="A76" s="11" t="s">
        <v>513</v>
      </c>
      <c r="B76" s="12" t="s">
        <v>183</v>
      </c>
      <c r="C76" s="13">
        <v>2</v>
      </c>
      <c r="D76" s="9">
        <v>0</v>
      </c>
      <c r="E76" s="10">
        <f>C76+D76</f>
        <v>2</v>
      </c>
      <c r="F76" s="98" t="s">
        <v>341</v>
      </c>
      <c r="G76" s="98" t="s">
        <v>375</v>
      </c>
      <c r="H76" s="130"/>
      <c r="I76" s="11" t="s">
        <v>295</v>
      </c>
      <c r="J76" s="121" t="s">
        <v>193</v>
      </c>
      <c r="K76" s="20">
        <v>2</v>
      </c>
      <c r="L76" s="20">
        <v>0</v>
      </c>
      <c r="M76" s="14">
        <f>K76+L76</f>
        <v>2</v>
      </c>
      <c r="N76" s="98" t="s">
        <v>365</v>
      </c>
      <c r="O76" s="98" t="s">
        <v>369</v>
      </c>
      <c r="P76" s="130"/>
      <c r="Q76" s="11" t="s">
        <v>305</v>
      </c>
      <c r="R76" s="323" t="s">
        <v>217</v>
      </c>
      <c r="S76" s="342">
        <v>2</v>
      </c>
      <c r="T76" s="146">
        <v>0</v>
      </c>
      <c r="U76" s="147">
        <f>S76+T76</f>
        <v>2</v>
      </c>
      <c r="V76" t="s">
        <v>354</v>
      </c>
    </row>
    <row r="77" spans="1:23" x14ac:dyDescent="0.25">
      <c r="A77" s="11" t="s">
        <v>285</v>
      </c>
      <c r="B77" s="12" t="s">
        <v>184</v>
      </c>
      <c r="C77" s="13">
        <v>0</v>
      </c>
      <c r="D77" s="13">
        <v>1</v>
      </c>
      <c r="E77" s="14">
        <f>SUM(C77:D77)</f>
        <v>1</v>
      </c>
      <c r="F77" s="98" t="s">
        <v>338</v>
      </c>
      <c r="G77" s="98" t="s">
        <v>340</v>
      </c>
      <c r="H77" s="130"/>
      <c r="I77" s="11" t="s">
        <v>528</v>
      </c>
      <c r="J77" s="24" t="s">
        <v>188</v>
      </c>
      <c r="K77" s="23">
        <v>0</v>
      </c>
      <c r="L77" s="13">
        <v>1</v>
      </c>
      <c r="M77" s="14">
        <f>K77+L77</f>
        <v>1</v>
      </c>
      <c r="N77" s="98" t="s">
        <v>358</v>
      </c>
      <c r="O77" s="98"/>
      <c r="P77" s="130"/>
      <c r="Q77" s="11" t="s">
        <v>306</v>
      </c>
      <c r="R77" s="323" t="s">
        <v>218</v>
      </c>
      <c r="S77" s="342">
        <v>2</v>
      </c>
      <c r="T77" s="146">
        <v>0</v>
      </c>
      <c r="U77" s="147">
        <f>S77+T77</f>
        <v>2</v>
      </c>
      <c r="V77" t="s">
        <v>377</v>
      </c>
      <c r="W77" t="s">
        <v>337</v>
      </c>
    </row>
    <row r="78" spans="1:23" x14ac:dyDescent="0.25">
      <c r="A78" s="11" t="s">
        <v>286</v>
      </c>
      <c r="B78" s="12" t="s">
        <v>185</v>
      </c>
      <c r="C78" s="13">
        <v>0</v>
      </c>
      <c r="D78" s="20">
        <v>1</v>
      </c>
      <c r="E78" s="14">
        <f>C78+D78</f>
        <v>1</v>
      </c>
      <c r="F78" s="98" t="s">
        <v>339</v>
      </c>
      <c r="G78" s="98"/>
      <c r="H78" s="130"/>
      <c r="I78" s="11" t="s">
        <v>529</v>
      </c>
      <c r="J78" s="12" t="s">
        <v>187</v>
      </c>
      <c r="K78" s="20">
        <v>0</v>
      </c>
      <c r="L78" s="20">
        <v>1</v>
      </c>
      <c r="M78" s="14">
        <f>K78+L78</f>
        <v>1</v>
      </c>
      <c r="N78" s="98"/>
      <c r="O78" s="98"/>
      <c r="P78" s="130"/>
      <c r="Q78" s="11" t="s">
        <v>577</v>
      </c>
      <c r="R78" s="153" t="s">
        <v>186</v>
      </c>
      <c r="S78" s="20">
        <v>2</v>
      </c>
      <c r="T78" s="20" t="s">
        <v>27</v>
      </c>
      <c r="U78" s="14">
        <v>2</v>
      </c>
    </row>
    <row r="79" spans="1:23" ht="15.75" thickBot="1" x14ac:dyDescent="0.3">
      <c r="A79" s="11" t="s">
        <v>578</v>
      </c>
      <c r="B79" s="12" t="s">
        <v>186</v>
      </c>
      <c r="C79" s="13">
        <v>2</v>
      </c>
      <c r="D79" s="13" t="s">
        <v>27</v>
      </c>
      <c r="E79" s="122">
        <f>C79</f>
        <v>2</v>
      </c>
      <c r="F79" s="160"/>
      <c r="G79" s="160"/>
      <c r="H79" s="130"/>
      <c r="I79" s="11" t="s">
        <v>578</v>
      </c>
      <c r="J79" s="12" t="s">
        <v>186</v>
      </c>
      <c r="K79" s="20">
        <v>2</v>
      </c>
      <c r="L79" s="111" t="s">
        <v>27</v>
      </c>
      <c r="M79" s="10">
        <v>2</v>
      </c>
      <c r="N79" s="98"/>
      <c r="O79" s="98"/>
      <c r="P79" s="130"/>
      <c r="Q79" s="11" t="s">
        <v>577</v>
      </c>
      <c r="R79" s="17" t="s">
        <v>186</v>
      </c>
      <c r="S79" s="21">
        <v>2</v>
      </c>
      <c r="T79" s="21" t="s">
        <v>27</v>
      </c>
      <c r="U79" s="19">
        <v>2</v>
      </c>
    </row>
    <row r="80" spans="1:23" ht="15.75" thickTop="1" x14ac:dyDescent="0.25">
      <c r="A80" s="11" t="s">
        <v>578</v>
      </c>
      <c r="B80" s="12" t="s">
        <v>186</v>
      </c>
      <c r="C80" s="13">
        <v>2</v>
      </c>
      <c r="D80" s="13" t="s">
        <v>27</v>
      </c>
      <c r="E80" s="122">
        <f>C80</f>
        <v>2</v>
      </c>
      <c r="F80" s="160"/>
      <c r="G80" s="160"/>
      <c r="H80" s="130"/>
      <c r="I80" s="11" t="s">
        <v>578</v>
      </c>
      <c r="J80" s="12" t="s">
        <v>186</v>
      </c>
      <c r="K80" s="20">
        <v>2</v>
      </c>
      <c r="L80" s="20" t="s">
        <v>27</v>
      </c>
      <c r="M80" s="14">
        <v>2</v>
      </c>
      <c r="N80" s="98"/>
      <c r="O80" s="98"/>
      <c r="P80" s="130"/>
      <c r="Q80" s="150"/>
      <c r="R80" s="150"/>
      <c r="S80" s="150"/>
      <c r="T80" s="150"/>
      <c r="U80" s="150"/>
    </row>
    <row r="81" spans="1:21" ht="15.75" thickBot="1" x14ac:dyDescent="0.3">
      <c r="A81" s="151"/>
      <c r="B81" s="17" t="s">
        <v>10</v>
      </c>
      <c r="C81" s="18" t="s">
        <v>10</v>
      </c>
      <c r="D81" s="18" t="s">
        <v>10</v>
      </c>
      <c r="E81" s="123" t="s">
        <v>10</v>
      </c>
      <c r="F81" s="160"/>
      <c r="G81" s="160"/>
      <c r="H81" s="130"/>
      <c r="I81" s="16"/>
      <c r="J81" s="169" t="s">
        <v>10</v>
      </c>
      <c r="K81" s="103" t="s">
        <v>10</v>
      </c>
      <c r="L81" s="103" t="s">
        <v>10</v>
      </c>
      <c r="M81" s="104" t="s">
        <v>10</v>
      </c>
      <c r="N81" s="98"/>
      <c r="O81" s="98"/>
      <c r="P81" s="130"/>
      <c r="Q81" s="130"/>
      <c r="R81" s="130"/>
      <c r="S81" s="130"/>
      <c r="T81" s="130"/>
      <c r="U81" s="130"/>
    </row>
    <row r="82" spans="1:21" ht="15.75" thickTop="1" x14ac:dyDescent="0.25">
      <c r="A82" s="55"/>
      <c r="B82" s="55"/>
      <c r="C82" s="55"/>
      <c r="D82" s="55"/>
      <c r="E82" s="55"/>
      <c r="F82" s="55"/>
      <c r="G82" s="55"/>
      <c r="I82" s="58"/>
      <c r="J82" s="59"/>
      <c r="K82" s="58"/>
      <c r="L82" s="58"/>
      <c r="M82" s="58"/>
      <c r="N82" s="58"/>
      <c r="O82" s="58"/>
    </row>
    <row r="83" spans="1:21" x14ac:dyDescent="0.25">
      <c r="A83" s="98" t="s">
        <v>10</v>
      </c>
      <c r="B83" s="96" t="s">
        <v>10</v>
      </c>
      <c r="C83" s="98" t="s">
        <v>10</v>
      </c>
      <c r="D83" s="55"/>
      <c r="E83" s="55"/>
      <c r="F83" s="55"/>
      <c r="G83" s="55"/>
      <c r="I83" s="58"/>
      <c r="J83" s="59"/>
      <c r="K83" s="58"/>
      <c r="L83" s="58"/>
      <c r="M83" s="58"/>
      <c r="N83" s="58"/>
      <c r="O83" s="58"/>
    </row>
    <row r="84" spans="1:21" ht="24" thickBot="1" x14ac:dyDescent="0.3">
      <c r="A84" s="355" t="s">
        <v>22</v>
      </c>
      <c r="B84" s="355"/>
      <c r="C84" s="355"/>
      <c r="D84" s="355"/>
      <c r="E84" s="355"/>
      <c r="F84" s="197"/>
      <c r="G84" s="197"/>
      <c r="I84" s="355" t="s">
        <v>121</v>
      </c>
      <c r="J84" s="355"/>
      <c r="K84" s="355"/>
      <c r="L84" s="355"/>
      <c r="M84" s="355"/>
      <c r="N84" s="197"/>
      <c r="O84" s="197"/>
      <c r="Q84" s="355" t="s">
        <v>550</v>
      </c>
      <c r="R84" s="355"/>
      <c r="S84" s="355"/>
      <c r="T84" s="355"/>
      <c r="U84" s="355"/>
    </row>
    <row r="85" spans="1:21" ht="17.25" thickTop="1" thickBot="1" x14ac:dyDescent="0.3">
      <c r="A85" s="115" t="s">
        <v>31</v>
      </c>
      <c r="B85" s="115"/>
      <c r="C85" s="29" t="s">
        <v>1</v>
      </c>
      <c r="D85" s="29" t="s">
        <v>2</v>
      </c>
      <c r="E85" s="29" t="s">
        <v>3</v>
      </c>
      <c r="F85" s="100"/>
      <c r="G85" s="100"/>
      <c r="I85" s="195" t="s">
        <v>46</v>
      </c>
      <c r="J85" s="196"/>
      <c r="K85" s="29" t="s">
        <v>1</v>
      </c>
      <c r="L85" s="29" t="s">
        <v>2</v>
      </c>
      <c r="M85" s="29" t="s">
        <v>3</v>
      </c>
      <c r="N85" s="100"/>
      <c r="O85" s="100"/>
      <c r="Q85" s="115" t="s">
        <v>46</v>
      </c>
      <c r="R85" s="115"/>
      <c r="S85" s="29" t="s">
        <v>1</v>
      </c>
      <c r="T85" s="29" t="s">
        <v>2</v>
      </c>
      <c r="U85" s="29" t="s">
        <v>3</v>
      </c>
    </row>
    <row r="86" spans="1:21" ht="16.5" thickTop="1" thickBot="1" x14ac:dyDescent="0.3">
      <c r="A86" s="30" t="s">
        <v>4</v>
      </c>
      <c r="B86" s="31" t="s">
        <v>5</v>
      </c>
      <c r="C86" s="32">
        <f>SUM(C87:C92)</f>
        <v>4</v>
      </c>
      <c r="D86" s="32">
        <f>SUM(D87:D92)</f>
        <v>9</v>
      </c>
      <c r="E86" s="32">
        <f>SUM(E87:E92)</f>
        <v>13</v>
      </c>
      <c r="F86" s="100"/>
      <c r="G86" s="100"/>
      <c r="I86" s="30" t="s">
        <v>4</v>
      </c>
      <c r="J86" s="31" t="s">
        <v>5</v>
      </c>
      <c r="K86" s="32">
        <f>SUM(K87:K92)</f>
        <v>6</v>
      </c>
      <c r="L86" s="32">
        <f>SUM(L87:L92)</f>
        <v>9</v>
      </c>
      <c r="M86" s="33">
        <f>SUM(M87:M92)</f>
        <v>15</v>
      </c>
      <c r="N86" s="100"/>
      <c r="O86" s="100"/>
      <c r="Q86" s="30" t="s">
        <v>4</v>
      </c>
      <c r="R86" s="31" t="s">
        <v>5</v>
      </c>
      <c r="S86" s="32">
        <f>SUM(S87:S92)</f>
        <v>4</v>
      </c>
      <c r="T86" s="32">
        <f>SUM(T87:T92)</f>
        <v>9</v>
      </c>
      <c r="U86" s="33">
        <f>SUM(U87:U92)</f>
        <v>13</v>
      </c>
    </row>
    <row r="87" spans="1:21" x14ac:dyDescent="0.25">
      <c r="A87" s="170" t="s">
        <v>10</v>
      </c>
      <c r="B87" s="153" t="s">
        <v>213</v>
      </c>
      <c r="C87" s="111">
        <v>0</v>
      </c>
      <c r="D87" s="9">
        <v>4</v>
      </c>
      <c r="E87" s="10">
        <f>D87+C87</f>
        <v>4</v>
      </c>
      <c r="F87" s="58"/>
      <c r="G87" s="58"/>
      <c r="I87" s="170" t="s">
        <v>10</v>
      </c>
      <c r="J87" s="153" t="s">
        <v>213</v>
      </c>
      <c r="K87" s="111">
        <v>0</v>
      </c>
      <c r="L87" s="9">
        <v>4</v>
      </c>
      <c r="M87" s="10">
        <f>L87+K87</f>
        <v>4</v>
      </c>
      <c r="N87" s="58"/>
      <c r="O87" s="58"/>
      <c r="Q87" s="170" t="s">
        <v>10</v>
      </c>
      <c r="R87" s="153" t="s">
        <v>213</v>
      </c>
      <c r="S87" s="111">
        <v>0</v>
      </c>
      <c r="T87" s="9">
        <v>4</v>
      </c>
      <c r="U87" s="10">
        <f>T87+S87</f>
        <v>4</v>
      </c>
    </row>
    <row r="88" spans="1:21" x14ac:dyDescent="0.25">
      <c r="A88" s="11" t="s">
        <v>265</v>
      </c>
      <c r="B88" s="153" t="s">
        <v>214</v>
      </c>
      <c r="C88" s="111">
        <v>0</v>
      </c>
      <c r="D88" s="9">
        <v>1</v>
      </c>
      <c r="E88" s="10">
        <f>D88+C88</f>
        <v>1</v>
      </c>
      <c r="F88" s="58"/>
      <c r="G88" s="58"/>
      <c r="I88" s="11" t="s">
        <v>265</v>
      </c>
      <c r="J88" s="153" t="s">
        <v>214</v>
      </c>
      <c r="K88" s="111">
        <v>0</v>
      </c>
      <c r="L88" s="9">
        <v>1</v>
      </c>
      <c r="M88" s="10">
        <f>L88+K88</f>
        <v>1</v>
      </c>
      <c r="N88" s="58"/>
      <c r="O88" s="58"/>
      <c r="Q88" s="11" t="s">
        <v>265</v>
      </c>
      <c r="R88" s="153" t="s">
        <v>214</v>
      </c>
      <c r="S88" s="111">
        <v>0</v>
      </c>
      <c r="T88" s="9">
        <v>1</v>
      </c>
      <c r="U88" s="10">
        <f>T88+S88</f>
        <v>1</v>
      </c>
    </row>
    <row r="89" spans="1:21" x14ac:dyDescent="0.25">
      <c r="A89" s="11" t="s">
        <v>278</v>
      </c>
      <c r="B89" s="153" t="s">
        <v>215</v>
      </c>
      <c r="C89" s="111">
        <v>0</v>
      </c>
      <c r="D89" s="9">
        <v>4</v>
      </c>
      <c r="E89" s="10">
        <f>D89+C89</f>
        <v>4</v>
      </c>
      <c r="F89" s="58"/>
      <c r="G89" s="58"/>
      <c r="I89" s="11" t="s">
        <v>278</v>
      </c>
      <c r="J89" s="153" t="s">
        <v>215</v>
      </c>
      <c r="K89" s="111">
        <v>0</v>
      </c>
      <c r="L89" s="9">
        <v>4</v>
      </c>
      <c r="M89" s="10">
        <f>L89+K89</f>
        <v>4</v>
      </c>
      <c r="N89" s="58"/>
      <c r="O89" s="58"/>
      <c r="Q89" s="11" t="s">
        <v>278</v>
      </c>
      <c r="R89" s="153" t="s">
        <v>215</v>
      </c>
      <c r="S89" s="111">
        <v>0</v>
      </c>
      <c r="T89" s="9">
        <v>4</v>
      </c>
      <c r="U89" s="10">
        <f>T89+S89</f>
        <v>4</v>
      </c>
    </row>
    <row r="90" spans="1:21" x14ac:dyDescent="0.25">
      <c r="A90" s="11" t="s">
        <v>578</v>
      </c>
      <c r="B90" s="153" t="s">
        <v>186</v>
      </c>
      <c r="C90" s="111">
        <v>2</v>
      </c>
      <c r="D90" s="9" t="s">
        <v>27</v>
      </c>
      <c r="E90" s="10">
        <v>2</v>
      </c>
      <c r="F90" s="58"/>
      <c r="G90" s="58"/>
      <c r="I90" s="11" t="s">
        <v>578</v>
      </c>
      <c r="J90" s="153" t="s">
        <v>186</v>
      </c>
      <c r="K90" s="111">
        <v>2</v>
      </c>
      <c r="L90" s="111" t="s">
        <v>27</v>
      </c>
      <c r="M90" s="10">
        <v>2</v>
      </c>
      <c r="N90" s="98"/>
      <c r="O90" s="98"/>
      <c r="P90" s="130"/>
      <c r="Q90" s="11" t="s">
        <v>577</v>
      </c>
      <c r="R90" s="153" t="s">
        <v>186</v>
      </c>
      <c r="S90" s="111">
        <v>2</v>
      </c>
      <c r="T90" s="111" t="s">
        <v>27</v>
      </c>
      <c r="U90" s="10">
        <v>2</v>
      </c>
    </row>
    <row r="91" spans="1:21" x14ac:dyDescent="0.25">
      <c r="A91" s="11" t="s">
        <v>578</v>
      </c>
      <c r="B91" s="153" t="s">
        <v>186</v>
      </c>
      <c r="C91" s="111">
        <v>2</v>
      </c>
      <c r="D91" s="9" t="s">
        <v>27</v>
      </c>
      <c r="E91" s="10">
        <v>2</v>
      </c>
      <c r="F91" s="58"/>
      <c r="G91" s="58"/>
      <c r="I91" s="11" t="s">
        <v>578</v>
      </c>
      <c r="J91" s="153" t="s">
        <v>186</v>
      </c>
      <c r="K91" s="111">
        <v>2</v>
      </c>
      <c r="L91" s="111" t="s">
        <v>27</v>
      </c>
      <c r="M91" s="10">
        <v>2</v>
      </c>
      <c r="N91" s="98"/>
      <c r="O91" s="98"/>
      <c r="P91" s="130"/>
      <c r="Q91" s="11" t="s">
        <v>577</v>
      </c>
      <c r="R91" s="153" t="s">
        <v>186</v>
      </c>
      <c r="S91" s="20">
        <v>2</v>
      </c>
      <c r="T91" s="20" t="s">
        <v>27</v>
      </c>
      <c r="U91" s="14">
        <v>2</v>
      </c>
    </row>
    <row r="92" spans="1:21" ht="15.75" thickBot="1" x14ac:dyDescent="0.3">
      <c r="A92" s="51" t="s">
        <v>10</v>
      </c>
      <c r="B92" s="52" t="s">
        <v>10</v>
      </c>
      <c r="C92" s="62" t="s">
        <v>10</v>
      </c>
      <c r="D92" s="53" t="s">
        <v>10</v>
      </c>
      <c r="E92" s="36" t="s">
        <v>10</v>
      </c>
      <c r="F92" s="58"/>
      <c r="G92" s="58"/>
      <c r="I92" s="11" t="s">
        <v>578</v>
      </c>
      <c r="J92" s="17" t="s">
        <v>186</v>
      </c>
      <c r="K92" s="21">
        <v>2</v>
      </c>
      <c r="L92" s="21">
        <v>0</v>
      </c>
      <c r="M92" s="19">
        <v>2</v>
      </c>
      <c r="N92" s="98"/>
      <c r="O92" s="98"/>
      <c r="P92" s="130"/>
      <c r="Q92" s="11" t="s">
        <v>10</v>
      </c>
      <c r="R92" s="17" t="s">
        <v>10</v>
      </c>
      <c r="S92" s="111" t="s">
        <v>36</v>
      </c>
      <c r="T92" s="111" t="s">
        <v>10</v>
      </c>
      <c r="U92" s="10" t="s">
        <v>10</v>
      </c>
    </row>
    <row r="93" spans="1:21" ht="16.5" thickTop="1" thickBot="1" x14ac:dyDescent="0.3">
      <c r="A93" s="56"/>
      <c r="B93" s="56"/>
      <c r="C93" s="63" t="s">
        <v>1</v>
      </c>
      <c r="D93" s="63" t="s">
        <v>2</v>
      </c>
      <c r="E93" s="29" t="s">
        <v>3</v>
      </c>
      <c r="F93" s="100"/>
      <c r="G93" s="100"/>
      <c r="I93" s="56"/>
      <c r="J93" s="56"/>
      <c r="K93" s="29" t="s">
        <v>1</v>
      </c>
      <c r="L93" s="29" t="s">
        <v>2</v>
      </c>
      <c r="M93" s="29" t="s">
        <v>3</v>
      </c>
      <c r="N93" s="100"/>
      <c r="O93" s="100"/>
      <c r="Q93" s="76"/>
      <c r="R93" s="77"/>
      <c r="S93" s="29" t="s">
        <v>1</v>
      </c>
      <c r="T93" s="29" t="s">
        <v>2</v>
      </c>
      <c r="U93" s="29" t="s">
        <v>3</v>
      </c>
    </row>
    <row r="94" spans="1:21" ht="17.25" thickTop="1" thickBot="1" x14ac:dyDescent="0.3">
      <c r="A94" s="56"/>
      <c r="B94" s="64" t="s">
        <v>33</v>
      </c>
      <c r="C94" s="29">
        <f>C86+C70+C54+C38+C23+S4+K4+C4</f>
        <v>116</v>
      </c>
      <c r="D94" s="29">
        <f>D86+D70+D54+D38+D23+T4+L4+D4</f>
        <v>34</v>
      </c>
      <c r="E94" s="29">
        <f>E86+E70+E54+E38+E23+U4+M4+E4</f>
        <v>150</v>
      </c>
      <c r="F94" s="100"/>
      <c r="G94" s="100"/>
      <c r="I94" s="56"/>
      <c r="J94" s="64" t="s">
        <v>33</v>
      </c>
      <c r="K94" s="29">
        <f>K86+K70+K54+K38+K23+S4+K4+C4</f>
        <v>118</v>
      </c>
      <c r="L94" s="29">
        <f>L86+L70+L54+L38+L23+T4+L4+D4</f>
        <v>32</v>
      </c>
      <c r="M94" s="29">
        <f>M86+M70+M54+M38+M23+U4+M4+E4</f>
        <v>150</v>
      </c>
      <c r="N94" s="100"/>
      <c r="O94" s="100"/>
      <c r="Q94" s="56"/>
      <c r="R94" s="64" t="s">
        <v>33</v>
      </c>
      <c r="S94" s="29">
        <f>S86+S70+S54+S38+S23+S4+K4+C4</f>
        <v>115</v>
      </c>
      <c r="T94" s="29">
        <f>T86+T70+T54+T38+T23+T4+L4+D4</f>
        <v>35</v>
      </c>
      <c r="U94" s="63">
        <f>U86+U70+U54+U38+U23+U4+M4+E4</f>
        <v>150</v>
      </c>
    </row>
    <row r="95" spans="1:21" ht="15.75" thickTop="1" x14ac:dyDescent="0.25"/>
    <row r="97" spans="1:19" x14ac:dyDescent="0.25">
      <c r="A97" t="s">
        <v>514</v>
      </c>
    </row>
    <row r="98" spans="1:19" x14ac:dyDescent="0.25">
      <c r="A98" t="s">
        <v>266</v>
      </c>
      <c r="B98" t="s">
        <v>267</v>
      </c>
      <c r="C98" t="s">
        <v>10</v>
      </c>
      <c r="Q98" t="s">
        <v>10</v>
      </c>
      <c r="R98" t="s">
        <v>10</v>
      </c>
      <c r="S98" t="s">
        <v>10</v>
      </c>
    </row>
    <row r="99" spans="1:19" x14ac:dyDescent="0.25">
      <c r="A99" t="s">
        <v>268</v>
      </c>
      <c r="B99" t="s">
        <v>271</v>
      </c>
      <c r="Q99" t="s">
        <v>10</v>
      </c>
      <c r="S99" t="s">
        <v>10</v>
      </c>
    </row>
    <row r="100" spans="1:19" x14ac:dyDescent="0.25">
      <c r="A100" t="s">
        <v>269</v>
      </c>
      <c r="B100" t="s">
        <v>272</v>
      </c>
      <c r="Q100" t="s">
        <v>10</v>
      </c>
      <c r="S100" t="s">
        <v>10</v>
      </c>
    </row>
    <row r="101" spans="1:19" x14ac:dyDescent="0.25">
      <c r="A101" t="s">
        <v>270</v>
      </c>
      <c r="B101" t="s">
        <v>273</v>
      </c>
      <c r="Q101" t="s">
        <v>10</v>
      </c>
    </row>
    <row r="102" spans="1:19" x14ac:dyDescent="0.25">
      <c r="A102" t="s">
        <v>515</v>
      </c>
    </row>
    <row r="103" spans="1:19" x14ac:dyDescent="0.25">
      <c r="A103" t="s">
        <v>266</v>
      </c>
      <c r="B103" t="s">
        <v>274</v>
      </c>
      <c r="C103" t="s">
        <v>10</v>
      </c>
    </row>
    <row r="104" spans="1:19" x14ac:dyDescent="0.25">
      <c r="A104" t="s">
        <v>268</v>
      </c>
      <c r="B104" t="s">
        <v>275</v>
      </c>
      <c r="D104" t="s">
        <v>10</v>
      </c>
      <c r="E104" t="s">
        <v>10</v>
      </c>
    </row>
    <row r="105" spans="1:19" x14ac:dyDescent="0.25">
      <c r="A105" t="s">
        <v>269</v>
      </c>
      <c r="B105" t="s">
        <v>276</v>
      </c>
      <c r="D105" t="s">
        <v>10</v>
      </c>
      <c r="E105" t="s">
        <v>10</v>
      </c>
    </row>
    <row r="106" spans="1:19" x14ac:dyDescent="0.25">
      <c r="A106" t="s">
        <v>270</v>
      </c>
      <c r="B106" t="s">
        <v>277</v>
      </c>
      <c r="D106" t="s">
        <v>10</v>
      </c>
      <c r="E106" t="s">
        <v>10</v>
      </c>
    </row>
  </sheetData>
  <mergeCells count="20">
    <mergeCell ref="A52:E52"/>
    <mergeCell ref="I52:M52"/>
    <mergeCell ref="Q52:U52"/>
    <mergeCell ref="I3:J3"/>
    <mergeCell ref="A21:E21"/>
    <mergeCell ref="I21:M21"/>
    <mergeCell ref="Q21:U21"/>
    <mergeCell ref="A22:B22"/>
    <mergeCell ref="I22:J22"/>
    <mergeCell ref="A36:E36"/>
    <mergeCell ref="I36:M36"/>
    <mergeCell ref="Q36:U36"/>
    <mergeCell ref="A37:B37"/>
    <mergeCell ref="I37:J37"/>
    <mergeCell ref="A68:E68"/>
    <mergeCell ref="I68:M68"/>
    <mergeCell ref="Q68:U68"/>
    <mergeCell ref="A84:E84"/>
    <mergeCell ref="I84:M84"/>
    <mergeCell ref="Q84:U84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9"/>
  <sheetViews>
    <sheetView topLeftCell="A84" workbookViewId="0">
      <selection activeCell="M106" sqref="M106"/>
    </sheetView>
  </sheetViews>
  <sheetFormatPr defaultRowHeight="15" x14ac:dyDescent="0.25"/>
  <cols>
    <col min="1" max="1" width="10.5703125" customWidth="1"/>
    <col min="2" max="2" width="26.140625" customWidth="1"/>
    <col min="3" max="3" width="3.85546875" customWidth="1"/>
    <col min="4" max="4" width="3.7109375" customWidth="1"/>
    <col min="5" max="5" width="4" customWidth="1"/>
    <col min="6" max="6" width="2.140625" customWidth="1"/>
    <col min="7" max="7" width="11" customWidth="1"/>
    <col min="8" max="8" width="27.28515625" customWidth="1"/>
    <col min="9" max="9" width="4.42578125" customWidth="1"/>
    <col min="10" max="10" width="5" customWidth="1"/>
    <col min="11" max="11" width="4.42578125" customWidth="1"/>
    <col min="12" max="12" width="2.5703125" customWidth="1"/>
    <col min="13" max="13" width="10.5703125" customWidth="1"/>
    <col min="14" max="14" width="30.5703125" customWidth="1"/>
    <col min="15" max="15" width="4" customWidth="1"/>
    <col min="16" max="16" width="3.85546875" customWidth="1"/>
    <col min="17" max="17" width="4.5703125" customWidth="1"/>
  </cols>
  <sheetData>
    <row r="1" spans="1:17" ht="33.75" x14ac:dyDescent="0.5">
      <c r="A1" s="357" t="s">
        <v>600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</row>
    <row r="2" spans="1:17" ht="33" x14ac:dyDescent="0.45">
      <c r="A2" s="213" t="s">
        <v>119</v>
      </c>
      <c r="B2" s="213"/>
      <c r="C2" s="213"/>
      <c r="D2" s="112"/>
      <c r="E2" s="112"/>
    </row>
    <row r="3" spans="1:17" ht="15.75" thickBot="1" x14ac:dyDescent="0.3"/>
    <row r="4" spans="1:17" ht="16.5" thickTop="1" thickBot="1" x14ac:dyDescent="0.3">
      <c r="A4" s="214" t="s">
        <v>0</v>
      </c>
      <c r="B4" s="215"/>
      <c r="C4" s="216" t="s">
        <v>1</v>
      </c>
      <c r="D4" s="216" t="s">
        <v>2</v>
      </c>
      <c r="E4" s="216" t="s">
        <v>3</v>
      </c>
      <c r="F4" s="217"/>
      <c r="G4" s="358" t="s">
        <v>11</v>
      </c>
      <c r="H4" s="359"/>
      <c r="I4" s="216" t="s">
        <v>1</v>
      </c>
      <c r="J4" s="216" t="s">
        <v>2</v>
      </c>
      <c r="K4" s="216" t="s">
        <v>3</v>
      </c>
      <c r="L4" s="217"/>
      <c r="M4" s="218" t="s">
        <v>16</v>
      </c>
      <c r="N4" s="218"/>
      <c r="O4" s="216" t="s">
        <v>1</v>
      </c>
      <c r="P4" s="216" t="s">
        <v>2</v>
      </c>
      <c r="Q4" s="216" t="s">
        <v>3</v>
      </c>
    </row>
    <row r="5" spans="1:17" ht="16.5" thickTop="1" thickBot="1" x14ac:dyDescent="0.3">
      <c r="A5" s="219" t="s">
        <v>4</v>
      </c>
      <c r="B5" s="220" t="s">
        <v>5</v>
      </c>
      <c r="C5" s="221">
        <f>SUM(C6:C15)</f>
        <v>15</v>
      </c>
      <c r="D5" s="221">
        <f>SUM(D6:D15)</f>
        <v>6</v>
      </c>
      <c r="E5" s="222">
        <f>SUM(E6:E14)</f>
        <v>21</v>
      </c>
      <c r="F5" s="217"/>
      <c r="G5" s="219" t="s">
        <v>4</v>
      </c>
      <c r="H5" s="220" t="s">
        <v>5</v>
      </c>
      <c r="I5" s="221">
        <f>SUM(I10:I18)</f>
        <v>18</v>
      </c>
      <c r="J5" s="221">
        <f>SUM(J12:J18)</f>
        <v>3</v>
      </c>
      <c r="K5" s="222">
        <f>SUM(K6:K18)</f>
        <v>21</v>
      </c>
      <c r="L5" s="217"/>
      <c r="M5" s="223" t="s">
        <v>4</v>
      </c>
      <c r="N5" s="220" t="s">
        <v>5</v>
      </c>
      <c r="O5" s="221">
        <f>SUM(O6:O15)</f>
        <v>18</v>
      </c>
      <c r="P5" s="221">
        <f>SUM(P6:P15)</f>
        <v>2</v>
      </c>
      <c r="Q5" s="222">
        <f>SUM(Q6:Q15)</f>
        <v>20</v>
      </c>
    </row>
    <row r="6" spans="1:17" x14ac:dyDescent="0.25">
      <c r="A6" s="224" t="s">
        <v>122</v>
      </c>
      <c r="B6" s="225" t="s">
        <v>89</v>
      </c>
      <c r="C6" s="226">
        <v>2</v>
      </c>
      <c r="D6" s="226">
        <v>1</v>
      </c>
      <c r="E6" s="227">
        <f>C6+D6</f>
        <v>3</v>
      </c>
      <c r="F6" s="217"/>
      <c r="G6" s="228" t="s">
        <v>124</v>
      </c>
      <c r="H6" s="229" t="s">
        <v>123</v>
      </c>
      <c r="I6" s="230">
        <v>2</v>
      </c>
      <c r="J6" s="230">
        <v>1</v>
      </c>
      <c r="K6" s="231">
        <f>I6+J6</f>
        <v>3</v>
      </c>
      <c r="L6" s="217"/>
      <c r="M6" s="232" t="s">
        <v>233</v>
      </c>
      <c r="N6" s="233" t="s">
        <v>133</v>
      </c>
      <c r="O6" s="234">
        <v>3</v>
      </c>
      <c r="P6" s="234">
        <v>0</v>
      </c>
      <c r="Q6" s="235">
        <f>O6+P6</f>
        <v>3</v>
      </c>
    </row>
    <row r="7" spans="1:17" x14ac:dyDescent="0.25">
      <c r="A7" s="224" t="s">
        <v>6</v>
      </c>
      <c r="B7" s="233" t="s">
        <v>90</v>
      </c>
      <c r="C7" s="236">
        <v>2</v>
      </c>
      <c r="D7" s="236">
        <v>0</v>
      </c>
      <c r="E7" s="235">
        <f>SUM(C7:D7)</f>
        <v>2</v>
      </c>
      <c r="F7" s="217"/>
      <c r="G7" s="232" t="s">
        <v>126</v>
      </c>
      <c r="H7" s="233" t="s">
        <v>125</v>
      </c>
      <c r="I7" s="234">
        <v>3</v>
      </c>
      <c r="J7" s="234">
        <v>0</v>
      </c>
      <c r="K7" s="235" t="s">
        <v>10</v>
      </c>
      <c r="L7" s="217"/>
      <c r="M7" s="232" t="s">
        <v>234</v>
      </c>
      <c r="N7" s="233" t="s">
        <v>104</v>
      </c>
      <c r="O7" s="234">
        <v>2</v>
      </c>
      <c r="P7" s="234">
        <v>0</v>
      </c>
      <c r="Q7" s="235">
        <f>O7+P7</f>
        <v>2</v>
      </c>
    </row>
    <row r="8" spans="1:17" x14ac:dyDescent="0.25">
      <c r="A8" s="224" t="s">
        <v>7</v>
      </c>
      <c r="B8" s="237" t="s">
        <v>86</v>
      </c>
      <c r="C8" s="236">
        <v>2</v>
      </c>
      <c r="D8" s="236">
        <v>0</v>
      </c>
      <c r="E8" s="235">
        <f t="shared" ref="E8:E14" si="0">C8+D8</f>
        <v>2</v>
      </c>
      <c r="F8" s="217"/>
      <c r="G8" s="232" t="s">
        <v>127</v>
      </c>
      <c r="H8" s="233" t="s">
        <v>128</v>
      </c>
      <c r="I8" s="234">
        <v>3</v>
      </c>
      <c r="J8" s="234">
        <v>0</v>
      </c>
      <c r="K8" s="235" t="s">
        <v>10</v>
      </c>
      <c r="L8" s="217"/>
      <c r="M8" s="232" t="s">
        <v>487</v>
      </c>
      <c r="N8" s="233" t="s">
        <v>105</v>
      </c>
      <c r="O8" s="234">
        <v>3</v>
      </c>
      <c r="P8" s="234">
        <v>0</v>
      </c>
      <c r="Q8" s="235">
        <f>O8+P8</f>
        <v>3</v>
      </c>
    </row>
    <row r="9" spans="1:17" x14ac:dyDescent="0.25">
      <c r="A9" s="224" t="s">
        <v>8</v>
      </c>
      <c r="B9" s="233" t="s">
        <v>91</v>
      </c>
      <c r="C9" s="236">
        <v>2</v>
      </c>
      <c r="D9" s="236">
        <v>1</v>
      </c>
      <c r="E9" s="235">
        <f t="shared" si="0"/>
        <v>3</v>
      </c>
      <c r="F9" s="217"/>
      <c r="G9" s="232" t="s">
        <v>130</v>
      </c>
      <c r="H9" s="233" t="s">
        <v>129</v>
      </c>
      <c r="I9" s="234">
        <v>3</v>
      </c>
      <c r="J9" s="234">
        <v>0</v>
      </c>
      <c r="K9" s="235" t="s">
        <v>10</v>
      </c>
      <c r="L9" s="217"/>
      <c r="M9" s="232" t="s">
        <v>220</v>
      </c>
      <c r="N9" s="233" t="s">
        <v>106</v>
      </c>
      <c r="O9" s="234">
        <v>2</v>
      </c>
      <c r="P9" s="234">
        <v>0</v>
      </c>
      <c r="Q9" s="235">
        <f>SUM(O9:P9)</f>
        <v>2</v>
      </c>
    </row>
    <row r="10" spans="1:17" x14ac:dyDescent="0.25">
      <c r="A10" s="224" t="s">
        <v>9</v>
      </c>
      <c r="B10" s="233" t="s">
        <v>92</v>
      </c>
      <c r="C10" s="236">
        <v>2</v>
      </c>
      <c r="D10" s="236">
        <v>1</v>
      </c>
      <c r="E10" s="235">
        <f t="shared" si="0"/>
        <v>3</v>
      </c>
      <c r="F10" s="217"/>
      <c r="G10" s="232" t="s">
        <v>131</v>
      </c>
      <c r="H10" s="233" t="s">
        <v>132</v>
      </c>
      <c r="I10" s="234">
        <v>3</v>
      </c>
      <c r="J10" s="234">
        <v>0</v>
      </c>
      <c r="K10" s="235" t="s">
        <v>10</v>
      </c>
      <c r="L10" s="217"/>
      <c r="M10" s="232" t="s">
        <v>219</v>
      </c>
      <c r="N10" s="233" t="s">
        <v>109</v>
      </c>
      <c r="O10" s="234">
        <v>2</v>
      </c>
      <c r="P10" s="234">
        <v>0</v>
      </c>
      <c r="Q10" s="235">
        <f t="shared" ref="Q10:Q15" si="1">O10+P10</f>
        <v>2</v>
      </c>
    </row>
    <row r="11" spans="1:17" x14ac:dyDescent="0.25">
      <c r="A11" s="232" t="s">
        <v>226</v>
      </c>
      <c r="B11" s="238" t="s">
        <v>87</v>
      </c>
      <c r="C11" s="236">
        <v>2</v>
      </c>
      <c r="D11" s="236">
        <v>0</v>
      </c>
      <c r="E11" s="235">
        <f t="shared" si="0"/>
        <v>2</v>
      </c>
      <c r="F11" s="217"/>
      <c r="G11" s="232" t="s">
        <v>14</v>
      </c>
      <c r="H11" s="233" t="s">
        <v>98</v>
      </c>
      <c r="I11" s="234">
        <v>2</v>
      </c>
      <c r="J11" s="234">
        <v>0</v>
      </c>
      <c r="K11" s="235">
        <f t="shared" ref="K11:K15" si="2">I11+J11</f>
        <v>2</v>
      </c>
      <c r="L11" s="217"/>
      <c r="M11" s="232" t="s">
        <v>221</v>
      </c>
      <c r="N11" s="233" t="s">
        <v>111</v>
      </c>
      <c r="O11" s="234">
        <v>2</v>
      </c>
      <c r="P11" s="234">
        <v>0</v>
      </c>
      <c r="Q11" s="235">
        <f t="shared" si="1"/>
        <v>2</v>
      </c>
    </row>
    <row r="12" spans="1:17" x14ac:dyDescent="0.25">
      <c r="A12" s="232" t="s">
        <v>227</v>
      </c>
      <c r="B12" s="233" t="s">
        <v>93</v>
      </c>
      <c r="C12" s="236">
        <v>1</v>
      </c>
      <c r="D12" s="236">
        <v>1</v>
      </c>
      <c r="E12" s="235">
        <f t="shared" si="0"/>
        <v>2</v>
      </c>
      <c r="F12" s="217"/>
      <c r="G12" s="232" t="s">
        <v>15</v>
      </c>
      <c r="H12" s="233" t="s">
        <v>99</v>
      </c>
      <c r="I12" s="234">
        <v>2</v>
      </c>
      <c r="J12" s="234">
        <v>0</v>
      </c>
      <c r="K12" s="235">
        <f t="shared" si="2"/>
        <v>2</v>
      </c>
      <c r="L12" s="217"/>
      <c r="M12" s="232" t="s">
        <v>237</v>
      </c>
      <c r="N12" s="233" t="s">
        <v>134</v>
      </c>
      <c r="O12" s="234">
        <v>0</v>
      </c>
      <c r="P12" s="234">
        <v>1</v>
      </c>
      <c r="Q12" s="235">
        <f t="shared" si="1"/>
        <v>1</v>
      </c>
    </row>
    <row r="13" spans="1:17" x14ac:dyDescent="0.25">
      <c r="A13" s="232" t="s">
        <v>195</v>
      </c>
      <c r="B13" s="233" t="s">
        <v>94</v>
      </c>
      <c r="C13" s="236">
        <v>1</v>
      </c>
      <c r="D13" s="236">
        <v>1</v>
      </c>
      <c r="E13" s="235">
        <f t="shared" si="0"/>
        <v>2</v>
      </c>
      <c r="F13" s="217"/>
      <c r="G13" s="232" t="s">
        <v>13</v>
      </c>
      <c r="H13" s="233" t="s">
        <v>97</v>
      </c>
      <c r="I13" s="234">
        <v>2</v>
      </c>
      <c r="J13" s="234">
        <v>1</v>
      </c>
      <c r="K13" s="235">
        <f t="shared" si="2"/>
        <v>3</v>
      </c>
      <c r="L13" s="217"/>
      <c r="M13" s="232" t="s">
        <v>232</v>
      </c>
      <c r="N13" s="233" t="s">
        <v>107</v>
      </c>
      <c r="O13" s="236">
        <v>2</v>
      </c>
      <c r="P13" s="236">
        <v>0</v>
      </c>
      <c r="Q13" s="235">
        <f t="shared" si="1"/>
        <v>2</v>
      </c>
    </row>
    <row r="14" spans="1:17" ht="15.75" thickBot="1" x14ac:dyDescent="0.3">
      <c r="A14" s="239" t="s">
        <v>196</v>
      </c>
      <c r="B14" s="240" t="s">
        <v>95</v>
      </c>
      <c r="C14" s="241">
        <v>1</v>
      </c>
      <c r="D14" s="241">
        <v>1</v>
      </c>
      <c r="E14" s="242">
        <f t="shared" si="0"/>
        <v>2</v>
      </c>
      <c r="F14" s="217"/>
      <c r="G14" s="232" t="s">
        <v>12</v>
      </c>
      <c r="H14" s="233" t="s">
        <v>96</v>
      </c>
      <c r="I14" s="234">
        <v>2</v>
      </c>
      <c r="J14" s="234">
        <v>1</v>
      </c>
      <c r="K14" s="235">
        <f t="shared" si="2"/>
        <v>3</v>
      </c>
      <c r="L14" s="217"/>
      <c r="M14" s="243" t="s">
        <v>235</v>
      </c>
      <c r="N14" s="244" t="s">
        <v>108</v>
      </c>
      <c r="O14" s="245">
        <v>2</v>
      </c>
      <c r="P14" s="245">
        <v>0</v>
      </c>
      <c r="Q14" s="246">
        <f t="shared" si="1"/>
        <v>2</v>
      </c>
    </row>
    <row r="15" spans="1:17" ht="16.5" thickTop="1" thickBot="1" x14ac:dyDescent="0.3">
      <c r="A15" s="247"/>
      <c r="B15" s="247"/>
      <c r="C15" s="247"/>
      <c r="D15" s="247"/>
      <c r="E15" s="247"/>
      <c r="F15" s="217"/>
      <c r="G15" s="232" t="s">
        <v>488</v>
      </c>
      <c r="H15" s="248" t="s">
        <v>100</v>
      </c>
      <c r="I15" s="236">
        <v>3</v>
      </c>
      <c r="J15" s="234">
        <v>0</v>
      </c>
      <c r="K15" s="235">
        <f t="shared" si="2"/>
        <v>3</v>
      </c>
      <c r="L15" s="217"/>
      <c r="M15" s="239" t="s">
        <v>516</v>
      </c>
      <c r="N15" s="249" t="s">
        <v>120</v>
      </c>
      <c r="O15" s="250">
        <v>0</v>
      </c>
      <c r="P15" s="250">
        <v>1</v>
      </c>
      <c r="Q15" s="242">
        <f t="shared" si="1"/>
        <v>1</v>
      </c>
    </row>
    <row r="16" spans="1:17" ht="15.75" thickTop="1" x14ac:dyDescent="0.25">
      <c r="A16" s="251"/>
      <c r="B16" s="251"/>
      <c r="C16" s="251"/>
      <c r="D16" s="251"/>
      <c r="E16" s="251"/>
      <c r="F16" s="251"/>
      <c r="G16" s="232" t="s">
        <v>231</v>
      </c>
      <c r="H16" s="248" t="s">
        <v>101</v>
      </c>
      <c r="I16" s="234">
        <v>0</v>
      </c>
      <c r="J16" s="234">
        <v>1</v>
      </c>
      <c r="K16" s="235">
        <f>I16+J16</f>
        <v>1</v>
      </c>
      <c r="L16" s="251"/>
      <c r="M16" s="252"/>
      <c r="N16" s="252"/>
      <c r="O16" s="252"/>
      <c r="P16" s="252"/>
      <c r="Q16" s="252"/>
    </row>
    <row r="17" spans="1:17" x14ac:dyDescent="0.25">
      <c r="A17" s="251"/>
      <c r="B17" s="251"/>
      <c r="C17" s="251"/>
      <c r="D17" s="251"/>
      <c r="E17" s="251"/>
      <c r="F17" s="251"/>
      <c r="G17" s="232" t="s">
        <v>229</v>
      </c>
      <c r="H17" s="248" t="s">
        <v>102</v>
      </c>
      <c r="I17" s="234">
        <v>2</v>
      </c>
      <c r="J17" s="234">
        <v>0</v>
      </c>
      <c r="K17" s="235">
        <f>I17+J17</f>
        <v>2</v>
      </c>
      <c r="L17" s="251"/>
      <c r="M17" s="252"/>
      <c r="N17" s="252"/>
      <c r="O17" s="252"/>
      <c r="P17" s="252"/>
      <c r="Q17" s="252"/>
    </row>
    <row r="18" spans="1:17" ht="15.75" thickBot="1" x14ac:dyDescent="0.3">
      <c r="A18" s="253"/>
      <c r="B18" s="247"/>
      <c r="C18" s="253"/>
      <c r="D18" s="254"/>
      <c r="E18" s="254"/>
      <c r="F18" s="251"/>
      <c r="G18" s="239" t="s">
        <v>228</v>
      </c>
      <c r="H18" s="255" t="s">
        <v>88</v>
      </c>
      <c r="I18" s="250">
        <v>2</v>
      </c>
      <c r="J18" s="250">
        <v>0</v>
      </c>
      <c r="K18" s="242">
        <f>I18+J18</f>
        <v>2</v>
      </c>
      <c r="L18" s="251"/>
      <c r="M18" s="252"/>
      <c r="N18" s="252"/>
      <c r="O18" s="252"/>
      <c r="P18" s="252"/>
      <c r="Q18" s="252"/>
    </row>
    <row r="19" spans="1:17" ht="15.75" thickTop="1" x14ac:dyDescent="0.25">
      <c r="A19" s="253"/>
      <c r="B19" s="256"/>
      <c r="C19" s="254"/>
      <c r="D19" s="253"/>
      <c r="E19" s="253"/>
      <c r="F19" s="251"/>
      <c r="G19" s="252"/>
      <c r="H19" s="252"/>
      <c r="I19" s="252"/>
      <c r="J19" s="252"/>
      <c r="K19" s="252"/>
      <c r="L19" s="251"/>
      <c r="M19" s="251"/>
      <c r="N19" s="251"/>
      <c r="O19" s="251"/>
      <c r="P19" s="251"/>
      <c r="Q19" s="251"/>
    </row>
    <row r="20" spans="1:17" x14ac:dyDescent="0.25">
      <c r="A20" s="253"/>
      <c r="B20" s="256"/>
      <c r="C20" s="254"/>
      <c r="D20" s="253"/>
      <c r="E20" s="253"/>
      <c r="F20" s="251"/>
      <c r="G20" s="252"/>
      <c r="H20" s="252"/>
      <c r="I20" s="252"/>
      <c r="J20" s="252"/>
      <c r="K20" s="252"/>
      <c r="L20" s="251"/>
      <c r="M20" s="251"/>
      <c r="N20" s="251"/>
      <c r="O20" s="251"/>
      <c r="P20" s="251"/>
      <c r="Q20" s="251"/>
    </row>
    <row r="21" spans="1:17" ht="15.75" thickBot="1" x14ac:dyDescent="0.3">
      <c r="A21" s="356" t="s">
        <v>22</v>
      </c>
      <c r="B21" s="356"/>
      <c r="C21" s="356"/>
      <c r="D21" s="356"/>
      <c r="E21" s="356"/>
      <c r="F21" s="252"/>
      <c r="G21" s="356" t="s">
        <v>598</v>
      </c>
      <c r="H21" s="356"/>
      <c r="I21" s="356"/>
      <c r="J21" s="356"/>
      <c r="K21" s="356"/>
      <c r="L21" s="252"/>
      <c r="M21" s="356" t="s">
        <v>599</v>
      </c>
      <c r="N21" s="356"/>
      <c r="O21" s="356"/>
      <c r="P21" s="356"/>
      <c r="Q21" s="356"/>
    </row>
    <row r="22" spans="1:17" ht="16.5" thickTop="1" thickBot="1" x14ac:dyDescent="0.3">
      <c r="A22" s="358" t="s">
        <v>17</v>
      </c>
      <c r="B22" s="359"/>
      <c r="C22" s="257" t="s">
        <v>1</v>
      </c>
      <c r="D22" s="257" t="s">
        <v>2</v>
      </c>
      <c r="E22" s="216" t="s">
        <v>3</v>
      </c>
      <c r="F22" s="252"/>
      <c r="G22" s="358" t="s">
        <v>34</v>
      </c>
      <c r="H22" s="359"/>
      <c r="I22" s="257" t="s">
        <v>1</v>
      </c>
      <c r="J22" s="257" t="s">
        <v>2</v>
      </c>
      <c r="K22" s="216" t="s">
        <v>3</v>
      </c>
      <c r="L22" s="252"/>
      <c r="M22" s="218" t="s">
        <v>34</v>
      </c>
      <c r="N22" s="258"/>
      <c r="O22" s="257" t="s">
        <v>1</v>
      </c>
      <c r="P22" s="257" t="s">
        <v>2</v>
      </c>
      <c r="Q22" s="216" t="s">
        <v>3</v>
      </c>
    </row>
    <row r="23" spans="1:17" ht="16.5" thickTop="1" thickBot="1" x14ac:dyDescent="0.3">
      <c r="A23" s="219" t="s">
        <v>4</v>
      </c>
      <c r="B23" s="220" t="s">
        <v>5</v>
      </c>
      <c r="C23" s="221">
        <f>SUM(C24:C34)</f>
        <v>18</v>
      </c>
      <c r="D23" s="221">
        <f>SUM(D24:D34)</f>
        <v>3</v>
      </c>
      <c r="E23" s="222">
        <f>SUM(E24:E34)</f>
        <v>21</v>
      </c>
      <c r="F23" s="252"/>
      <c r="G23" s="219" t="s">
        <v>4</v>
      </c>
      <c r="H23" s="220" t="s">
        <v>5</v>
      </c>
      <c r="I23" s="221">
        <f>SUM(I24:I34)</f>
        <v>18</v>
      </c>
      <c r="J23" s="221">
        <f>SUM(J24:J33)</f>
        <v>3</v>
      </c>
      <c r="K23" s="222">
        <f>SUM(K24:K34)</f>
        <v>21</v>
      </c>
      <c r="L23" s="252"/>
      <c r="M23" s="219" t="s">
        <v>4</v>
      </c>
      <c r="N23" s="220" t="s">
        <v>5</v>
      </c>
      <c r="O23" s="221">
        <f>SUM(O24:O34)</f>
        <v>18</v>
      </c>
      <c r="P23" s="221">
        <f>SUM(P24:P34)</f>
        <v>3</v>
      </c>
      <c r="Q23" s="222">
        <f>SUM(Q24:Q34)</f>
        <v>21</v>
      </c>
    </row>
    <row r="24" spans="1:17" x14ac:dyDescent="0.25">
      <c r="A24" s="232" t="s">
        <v>222</v>
      </c>
      <c r="B24" s="259" t="s">
        <v>135</v>
      </c>
      <c r="C24" s="260">
        <v>3</v>
      </c>
      <c r="D24" s="260">
        <v>0</v>
      </c>
      <c r="E24" s="261">
        <f>C24+D24</f>
        <v>3</v>
      </c>
      <c r="F24" s="252"/>
      <c r="G24" s="232" t="s">
        <v>222</v>
      </c>
      <c r="H24" s="259" t="s">
        <v>135</v>
      </c>
      <c r="I24" s="260">
        <v>3</v>
      </c>
      <c r="J24" s="260">
        <v>0</v>
      </c>
      <c r="K24" s="261">
        <f>I24+J24</f>
        <v>3</v>
      </c>
      <c r="L24" s="252"/>
      <c r="M24" s="232" t="s">
        <v>222</v>
      </c>
      <c r="N24" s="259" t="s">
        <v>135</v>
      </c>
      <c r="O24" s="260">
        <v>3</v>
      </c>
      <c r="P24" s="260">
        <v>0</v>
      </c>
      <c r="Q24" s="261">
        <f>O24+P24</f>
        <v>3</v>
      </c>
    </row>
    <row r="25" spans="1:17" x14ac:dyDescent="0.25">
      <c r="A25" s="232" t="s">
        <v>489</v>
      </c>
      <c r="B25" s="262" t="s">
        <v>110</v>
      </c>
      <c r="C25" s="263">
        <v>2</v>
      </c>
      <c r="D25" s="263">
        <v>0</v>
      </c>
      <c r="E25" s="264">
        <f t="shared" ref="E25:E29" si="3">SUM(C25:D25)</f>
        <v>2</v>
      </c>
      <c r="F25" s="252"/>
      <c r="G25" s="232" t="s">
        <v>489</v>
      </c>
      <c r="H25" s="262" t="s">
        <v>110</v>
      </c>
      <c r="I25" s="263">
        <v>2</v>
      </c>
      <c r="J25" s="263">
        <v>0</v>
      </c>
      <c r="K25" s="264">
        <f t="shared" ref="K25:K27" si="4">SUM(I25:J25)</f>
        <v>2</v>
      </c>
      <c r="L25" s="252"/>
      <c r="M25" s="232" t="s">
        <v>489</v>
      </c>
      <c r="N25" s="262" t="s">
        <v>110</v>
      </c>
      <c r="O25" s="263">
        <v>2</v>
      </c>
      <c r="P25" s="263">
        <v>0</v>
      </c>
      <c r="Q25" s="264">
        <f t="shared" ref="Q25:Q28" si="5">SUM(O25:P25)</f>
        <v>2</v>
      </c>
    </row>
    <row r="26" spans="1:17" x14ac:dyDescent="0.25">
      <c r="A26" s="232" t="s">
        <v>490</v>
      </c>
      <c r="B26" s="262" t="s">
        <v>114</v>
      </c>
      <c r="C26" s="263">
        <v>2</v>
      </c>
      <c r="D26" s="263">
        <v>0</v>
      </c>
      <c r="E26" s="264">
        <f t="shared" si="3"/>
        <v>2</v>
      </c>
      <c r="F26" s="252"/>
      <c r="G26" s="232" t="s">
        <v>490</v>
      </c>
      <c r="H26" s="262" t="s">
        <v>114</v>
      </c>
      <c r="I26" s="263">
        <v>2</v>
      </c>
      <c r="J26" s="263">
        <v>0</v>
      </c>
      <c r="K26" s="264">
        <f t="shared" si="4"/>
        <v>2</v>
      </c>
      <c r="L26" s="252"/>
      <c r="M26" s="232" t="s">
        <v>490</v>
      </c>
      <c r="N26" s="262" t="s">
        <v>114</v>
      </c>
      <c r="O26" s="263">
        <v>2</v>
      </c>
      <c r="P26" s="263">
        <v>0</v>
      </c>
      <c r="Q26" s="264">
        <f t="shared" si="5"/>
        <v>2</v>
      </c>
    </row>
    <row r="27" spans="1:17" x14ac:dyDescent="0.25">
      <c r="A27" s="232" t="s">
        <v>491</v>
      </c>
      <c r="B27" s="265" t="s">
        <v>112</v>
      </c>
      <c r="C27" s="266">
        <v>0</v>
      </c>
      <c r="D27" s="260">
        <v>1</v>
      </c>
      <c r="E27" s="261">
        <f t="shared" si="3"/>
        <v>1</v>
      </c>
      <c r="F27" s="252"/>
      <c r="G27" s="232" t="s">
        <v>491</v>
      </c>
      <c r="H27" s="265" t="s">
        <v>112</v>
      </c>
      <c r="I27" s="266">
        <v>0</v>
      </c>
      <c r="J27" s="260">
        <v>1</v>
      </c>
      <c r="K27" s="261">
        <f t="shared" si="4"/>
        <v>1</v>
      </c>
      <c r="L27" s="252"/>
      <c r="M27" s="232" t="s">
        <v>491</v>
      </c>
      <c r="N27" s="265" t="s">
        <v>112</v>
      </c>
      <c r="O27" s="266">
        <v>0</v>
      </c>
      <c r="P27" s="260">
        <v>1</v>
      </c>
      <c r="Q27" s="261">
        <f t="shared" si="5"/>
        <v>1</v>
      </c>
    </row>
    <row r="28" spans="1:17" x14ac:dyDescent="0.25">
      <c r="A28" s="232" t="s">
        <v>238</v>
      </c>
      <c r="B28" s="267" t="s">
        <v>136</v>
      </c>
      <c r="C28" s="226">
        <v>2</v>
      </c>
      <c r="D28" s="236">
        <v>0</v>
      </c>
      <c r="E28" s="235">
        <f t="shared" si="3"/>
        <v>2</v>
      </c>
      <c r="F28" s="252"/>
      <c r="G28" s="232" t="s">
        <v>239</v>
      </c>
      <c r="H28" s="233" t="s">
        <v>115</v>
      </c>
      <c r="I28" s="234">
        <v>2</v>
      </c>
      <c r="J28" s="234">
        <v>0</v>
      </c>
      <c r="K28" s="227">
        <f>SUM(I28:J28)</f>
        <v>2</v>
      </c>
      <c r="L28" s="252"/>
      <c r="M28" s="232" t="s">
        <v>238</v>
      </c>
      <c r="N28" s="267" t="s">
        <v>136</v>
      </c>
      <c r="O28" s="226">
        <v>2</v>
      </c>
      <c r="P28" s="236">
        <v>0</v>
      </c>
      <c r="Q28" s="235">
        <f t="shared" si="5"/>
        <v>2</v>
      </c>
    </row>
    <row r="29" spans="1:17" x14ac:dyDescent="0.25">
      <c r="A29" s="232" t="s">
        <v>492</v>
      </c>
      <c r="B29" s="233" t="s">
        <v>137</v>
      </c>
      <c r="C29" s="236">
        <v>2</v>
      </c>
      <c r="D29" s="236">
        <v>0</v>
      </c>
      <c r="E29" s="235">
        <f t="shared" si="3"/>
        <v>2</v>
      </c>
      <c r="F29" s="252"/>
      <c r="G29" s="232" t="s">
        <v>517</v>
      </c>
      <c r="H29" s="233" t="s">
        <v>141</v>
      </c>
      <c r="I29" s="234">
        <v>2</v>
      </c>
      <c r="J29" s="234">
        <v>0</v>
      </c>
      <c r="K29" s="235">
        <f>SUM(I29:J29)</f>
        <v>2</v>
      </c>
      <c r="L29" s="252"/>
      <c r="M29" s="232" t="s">
        <v>240</v>
      </c>
      <c r="N29" s="265" t="s">
        <v>103</v>
      </c>
      <c r="O29" s="234">
        <v>1</v>
      </c>
      <c r="P29" s="234">
        <v>1</v>
      </c>
      <c r="Q29" s="227">
        <f>O29+P29</f>
        <v>2</v>
      </c>
    </row>
    <row r="30" spans="1:17" x14ac:dyDescent="0.25">
      <c r="A30" s="232" t="s">
        <v>493</v>
      </c>
      <c r="B30" s="268" t="s">
        <v>486</v>
      </c>
      <c r="C30" s="236">
        <v>2</v>
      </c>
      <c r="D30" s="236">
        <v>0</v>
      </c>
      <c r="E30" s="235">
        <f>SUM(C30:D30)</f>
        <v>2</v>
      </c>
      <c r="F30" s="252"/>
      <c r="G30" s="232" t="s">
        <v>518</v>
      </c>
      <c r="H30" s="233" t="s">
        <v>142</v>
      </c>
      <c r="I30" s="234">
        <v>2</v>
      </c>
      <c r="J30" s="245">
        <v>0</v>
      </c>
      <c r="K30" s="235">
        <f>SUM(I30:J30)</f>
        <v>2</v>
      </c>
      <c r="L30" s="252"/>
      <c r="M30" s="232" t="s">
        <v>241</v>
      </c>
      <c r="N30" s="233" t="s">
        <v>139</v>
      </c>
      <c r="O30" s="234">
        <v>2</v>
      </c>
      <c r="P30" s="234">
        <v>0</v>
      </c>
      <c r="Q30" s="227">
        <f>SUM(O30:P30)</f>
        <v>2</v>
      </c>
    </row>
    <row r="31" spans="1:17" x14ac:dyDescent="0.25">
      <c r="A31" s="232" t="s">
        <v>494</v>
      </c>
      <c r="B31" s="233" t="s">
        <v>191</v>
      </c>
      <c r="C31" s="236">
        <v>2</v>
      </c>
      <c r="D31" s="236">
        <v>0</v>
      </c>
      <c r="E31" s="235">
        <f>C31+D31</f>
        <v>2</v>
      </c>
      <c r="F31" s="252"/>
      <c r="G31" s="232" t="s">
        <v>240</v>
      </c>
      <c r="H31" s="265" t="s">
        <v>103</v>
      </c>
      <c r="I31" s="234">
        <v>1</v>
      </c>
      <c r="J31" s="234">
        <v>1</v>
      </c>
      <c r="K31" s="227">
        <f>I31+J31</f>
        <v>2</v>
      </c>
      <c r="L31" s="252"/>
      <c r="M31" s="232" t="s">
        <v>530</v>
      </c>
      <c r="N31" s="265" t="s">
        <v>197</v>
      </c>
      <c r="O31" s="234">
        <v>0</v>
      </c>
      <c r="P31" s="234">
        <v>1</v>
      </c>
      <c r="Q31" s="235">
        <f>SUM(O31:P31)</f>
        <v>1</v>
      </c>
    </row>
    <row r="32" spans="1:17" x14ac:dyDescent="0.25">
      <c r="A32" s="232" t="s">
        <v>495</v>
      </c>
      <c r="B32" s="233" t="s">
        <v>138</v>
      </c>
      <c r="C32" s="236">
        <v>2</v>
      </c>
      <c r="D32" s="269">
        <v>0</v>
      </c>
      <c r="E32" s="235">
        <f>C32+D32</f>
        <v>2</v>
      </c>
      <c r="F32" s="252"/>
      <c r="G32" s="232" t="s">
        <v>241</v>
      </c>
      <c r="H32" s="233" t="s">
        <v>139</v>
      </c>
      <c r="I32" s="234">
        <v>2</v>
      </c>
      <c r="J32" s="270">
        <v>0</v>
      </c>
      <c r="K32" s="271">
        <v>2</v>
      </c>
      <c r="L32" s="252"/>
      <c r="M32" s="232" t="s">
        <v>243</v>
      </c>
      <c r="N32" s="272" t="s">
        <v>140</v>
      </c>
      <c r="O32" s="273">
        <v>2</v>
      </c>
      <c r="P32" s="274">
        <v>0</v>
      </c>
      <c r="Q32" s="227">
        <f>SUM(O32:P32)</f>
        <v>2</v>
      </c>
    </row>
    <row r="33" spans="1:17" x14ac:dyDescent="0.25">
      <c r="A33" s="243" t="s">
        <v>496</v>
      </c>
      <c r="B33" s="244" t="s">
        <v>192</v>
      </c>
      <c r="C33" s="275">
        <v>0</v>
      </c>
      <c r="D33" s="275">
        <v>1</v>
      </c>
      <c r="E33" s="246">
        <f>+SUM(C33:D33)</f>
        <v>1</v>
      </c>
      <c r="F33" s="252"/>
      <c r="G33" s="232" t="s">
        <v>530</v>
      </c>
      <c r="H33" s="265" t="s">
        <v>197</v>
      </c>
      <c r="I33" s="276">
        <v>0</v>
      </c>
      <c r="J33" s="234">
        <v>1</v>
      </c>
      <c r="K33" s="235">
        <f>SUM(I33:J33)</f>
        <v>1</v>
      </c>
      <c r="L33" s="252"/>
      <c r="M33" s="232" t="s">
        <v>244</v>
      </c>
      <c r="N33" s="277" t="s">
        <v>194</v>
      </c>
      <c r="O33" s="269">
        <v>2</v>
      </c>
      <c r="P33" s="269">
        <v>0</v>
      </c>
      <c r="Q33" s="271">
        <f>O33+P33</f>
        <v>2</v>
      </c>
    </row>
    <row r="34" spans="1:17" ht="15.75" thickBot="1" x14ac:dyDescent="0.3">
      <c r="A34" s="239" t="s">
        <v>240</v>
      </c>
      <c r="B34" s="278" t="s">
        <v>103</v>
      </c>
      <c r="C34" s="250">
        <v>1</v>
      </c>
      <c r="D34" s="250">
        <v>1</v>
      </c>
      <c r="E34" s="242">
        <f>C34+D34</f>
        <v>2</v>
      </c>
      <c r="F34" s="252"/>
      <c r="G34" s="239" t="s">
        <v>243</v>
      </c>
      <c r="H34" s="279" t="s">
        <v>140</v>
      </c>
      <c r="I34" s="280">
        <v>2</v>
      </c>
      <c r="J34" s="241">
        <v>0</v>
      </c>
      <c r="K34" s="242">
        <f>SUM(I34:J34)</f>
        <v>2</v>
      </c>
      <c r="L34" s="252"/>
      <c r="M34" s="239" t="s">
        <v>519</v>
      </c>
      <c r="N34" s="281" t="s">
        <v>198</v>
      </c>
      <c r="O34" s="282">
        <v>2</v>
      </c>
      <c r="P34" s="282">
        <v>0</v>
      </c>
      <c r="Q34" s="283">
        <f>O34+P34</f>
        <v>2</v>
      </c>
    </row>
    <row r="35" spans="1:17" ht="15.75" thickTop="1" x14ac:dyDescent="0.25">
      <c r="A35" s="252"/>
      <c r="B35" s="252"/>
      <c r="C35" s="252"/>
      <c r="D35" s="252"/>
      <c r="E35" s="252"/>
      <c r="F35" s="252"/>
      <c r="G35" s="252"/>
      <c r="H35" s="252"/>
      <c r="I35" s="252"/>
      <c r="J35" s="252"/>
      <c r="K35" s="252"/>
      <c r="L35" s="252"/>
      <c r="M35" s="252"/>
      <c r="N35" s="252"/>
      <c r="O35" s="252"/>
      <c r="P35" s="252"/>
      <c r="Q35" s="252"/>
    </row>
    <row r="36" spans="1:17" x14ac:dyDescent="0.25">
      <c r="A36" s="252"/>
      <c r="B36" s="252"/>
      <c r="C36" s="252"/>
      <c r="D36" s="252"/>
      <c r="E36" s="252"/>
      <c r="F36" s="252"/>
      <c r="G36" s="252"/>
      <c r="H36" s="252"/>
      <c r="I36" s="252"/>
      <c r="J36" s="252"/>
      <c r="K36" s="252"/>
      <c r="L36" s="252"/>
      <c r="M36" s="252"/>
      <c r="N36" s="252"/>
      <c r="O36" s="252"/>
      <c r="P36" s="252"/>
      <c r="Q36" s="252"/>
    </row>
    <row r="37" spans="1:17" ht="15.75" thickBot="1" x14ac:dyDescent="0.3">
      <c r="A37" s="356" t="s">
        <v>22</v>
      </c>
      <c r="B37" s="356"/>
      <c r="C37" s="356"/>
      <c r="D37" s="356"/>
      <c r="E37" s="356"/>
      <c r="F37" s="252"/>
      <c r="G37" s="356" t="s">
        <v>598</v>
      </c>
      <c r="H37" s="356"/>
      <c r="I37" s="356"/>
      <c r="J37" s="356"/>
      <c r="K37" s="356"/>
      <c r="L37" s="252"/>
      <c r="M37" s="356" t="s">
        <v>599</v>
      </c>
      <c r="N37" s="356"/>
      <c r="O37" s="356"/>
      <c r="P37" s="356"/>
      <c r="Q37" s="356"/>
    </row>
    <row r="38" spans="1:17" ht="16.5" thickTop="1" thickBot="1" x14ac:dyDescent="0.3">
      <c r="A38" s="358" t="s">
        <v>23</v>
      </c>
      <c r="B38" s="359"/>
      <c r="C38" s="216" t="s">
        <v>1</v>
      </c>
      <c r="D38" s="216" t="s">
        <v>2</v>
      </c>
      <c r="E38" s="216" t="s">
        <v>3</v>
      </c>
      <c r="F38" s="252"/>
      <c r="G38" s="358" t="s">
        <v>23</v>
      </c>
      <c r="H38" s="359"/>
      <c r="I38" s="216" t="s">
        <v>1</v>
      </c>
      <c r="J38" s="216" t="s">
        <v>2</v>
      </c>
      <c r="K38" s="216" t="s">
        <v>3</v>
      </c>
      <c r="L38" s="252"/>
      <c r="M38" s="218" t="s">
        <v>23</v>
      </c>
      <c r="N38" s="218"/>
      <c r="O38" s="216" t="s">
        <v>1</v>
      </c>
      <c r="P38" s="216" t="s">
        <v>2</v>
      </c>
      <c r="Q38" s="216" t="s">
        <v>3</v>
      </c>
    </row>
    <row r="39" spans="1:17" ht="16.5" thickTop="1" thickBot="1" x14ac:dyDescent="0.3">
      <c r="A39" s="219" t="s">
        <v>4</v>
      </c>
      <c r="B39" s="220" t="s">
        <v>5</v>
      </c>
      <c r="C39" s="221">
        <f>SUM(C40:C50)</f>
        <v>16</v>
      </c>
      <c r="D39" s="221">
        <f>SUM(D40:D51)</f>
        <v>4</v>
      </c>
      <c r="E39" s="222">
        <f>SUM(E40:E51)</f>
        <v>20</v>
      </c>
      <c r="F39" s="252"/>
      <c r="G39" s="219" t="s">
        <v>4</v>
      </c>
      <c r="H39" s="220" t="s">
        <v>5</v>
      </c>
      <c r="I39" s="221">
        <f>SUM(I40:I49)</f>
        <v>16</v>
      </c>
      <c r="J39" s="221">
        <f>SUM(J41:J50)</f>
        <v>3</v>
      </c>
      <c r="K39" s="222">
        <f>SUM(K40:K50)</f>
        <v>19</v>
      </c>
      <c r="L39" s="252"/>
      <c r="M39" s="219" t="s">
        <v>4</v>
      </c>
      <c r="N39" s="220" t="s">
        <v>5</v>
      </c>
      <c r="O39" s="221">
        <f>SUM(O40:O50)</f>
        <v>16</v>
      </c>
      <c r="P39" s="221">
        <f>SUM(P40:P50)</f>
        <v>3</v>
      </c>
      <c r="Q39" s="222">
        <f>SUM(Q40:Q51)</f>
        <v>19</v>
      </c>
    </row>
    <row r="40" spans="1:17" x14ac:dyDescent="0.25">
      <c r="A40" s="232" t="s">
        <v>245</v>
      </c>
      <c r="B40" s="284" t="s">
        <v>143</v>
      </c>
      <c r="C40" s="285">
        <v>2</v>
      </c>
      <c r="D40" s="266">
        <v>0</v>
      </c>
      <c r="E40" s="264">
        <f>C40+D40</f>
        <v>2</v>
      </c>
      <c r="F40" s="252"/>
      <c r="G40" s="232" t="s">
        <v>245</v>
      </c>
      <c r="H40" s="284" t="s">
        <v>143</v>
      </c>
      <c r="I40" s="286">
        <v>2</v>
      </c>
      <c r="J40" s="266">
        <v>0</v>
      </c>
      <c r="K40" s="264">
        <f t="shared" ref="K40:K41" si="6">I40+J40</f>
        <v>2</v>
      </c>
      <c r="L40" s="252"/>
      <c r="M40" s="228" t="s">
        <v>245</v>
      </c>
      <c r="N40" s="287" t="s">
        <v>143</v>
      </c>
      <c r="O40" s="288">
        <v>2</v>
      </c>
      <c r="P40" s="230">
        <v>0</v>
      </c>
      <c r="Q40" s="231">
        <f t="shared" ref="Q40:Q41" si="7">O40+P40</f>
        <v>2</v>
      </c>
    </row>
    <row r="41" spans="1:17" x14ac:dyDescent="0.25">
      <c r="A41" s="232" t="s">
        <v>246</v>
      </c>
      <c r="B41" s="289" t="s">
        <v>333</v>
      </c>
      <c r="C41" s="263">
        <v>0</v>
      </c>
      <c r="D41" s="266">
        <v>1</v>
      </c>
      <c r="E41" s="264">
        <f>C41+D41</f>
        <v>1</v>
      </c>
      <c r="F41" s="252"/>
      <c r="G41" s="232" t="s">
        <v>246</v>
      </c>
      <c r="H41" s="289" t="s">
        <v>333</v>
      </c>
      <c r="I41" s="263">
        <v>0</v>
      </c>
      <c r="J41" s="266">
        <v>1</v>
      </c>
      <c r="K41" s="264">
        <f t="shared" si="6"/>
        <v>1</v>
      </c>
      <c r="L41" s="252"/>
      <c r="M41" s="232" t="s">
        <v>246</v>
      </c>
      <c r="N41" s="289" t="s">
        <v>333</v>
      </c>
      <c r="O41" s="236">
        <v>0</v>
      </c>
      <c r="P41" s="234">
        <v>1</v>
      </c>
      <c r="Q41" s="235">
        <f t="shared" si="7"/>
        <v>1</v>
      </c>
    </row>
    <row r="42" spans="1:17" x14ac:dyDescent="0.25">
      <c r="A42" s="232" t="s">
        <v>247</v>
      </c>
      <c r="B42" s="265" t="s">
        <v>151</v>
      </c>
      <c r="C42" s="236">
        <v>2</v>
      </c>
      <c r="D42" s="236">
        <v>0</v>
      </c>
      <c r="E42" s="235">
        <f>SUM(C42:D42)</f>
        <v>2</v>
      </c>
      <c r="F42" s="251"/>
      <c r="G42" s="232" t="s">
        <v>531</v>
      </c>
      <c r="H42" s="290" t="s">
        <v>154</v>
      </c>
      <c r="I42" s="234">
        <v>2</v>
      </c>
      <c r="J42" s="234">
        <v>0</v>
      </c>
      <c r="K42" s="227">
        <f>SUM(I42:J42)</f>
        <v>2</v>
      </c>
      <c r="L42" s="251"/>
      <c r="M42" s="232" t="s">
        <v>247</v>
      </c>
      <c r="N42" s="265" t="s">
        <v>151</v>
      </c>
      <c r="O42" s="234">
        <v>2</v>
      </c>
      <c r="P42" s="234">
        <v>0</v>
      </c>
      <c r="Q42" s="235">
        <f>O42+P42</f>
        <v>2</v>
      </c>
    </row>
    <row r="43" spans="1:17" x14ac:dyDescent="0.25">
      <c r="A43" s="232" t="s">
        <v>248</v>
      </c>
      <c r="B43" s="265" t="s">
        <v>200</v>
      </c>
      <c r="C43" s="236">
        <v>0</v>
      </c>
      <c r="D43" s="236">
        <v>1</v>
      </c>
      <c r="E43" s="235">
        <f>SUM(C43:D43)</f>
        <v>1</v>
      </c>
      <c r="F43" s="251"/>
      <c r="G43" s="232" t="s">
        <v>532</v>
      </c>
      <c r="H43" s="233" t="s">
        <v>117</v>
      </c>
      <c r="I43" s="234">
        <v>2</v>
      </c>
      <c r="J43" s="236">
        <v>0</v>
      </c>
      <c r="K43" s="235">
        <f>I43+J43</f>
        <v>2</v>
      </c>
      <c r="L43" s="251"/>
      <c r="M43" s="232" t="s">
        <v>248</v>
      </c>
      <c r="N43" s="265" t="s">
        <v>200</v>
      </c>
      <c r="O43" s="236">
        <v>0</v>
      </c>
      <c r="P43" s="236">
        <v>1</v>
      </c>
      <c r="Q43" s="235">
        <f>SUM(O43:P43)</f>
        <v>1</v>
      </c>
    </row>
    <row r="44" spans="1:17" x14ac:dyDescent="0.25">
      <c r="A44" s="232" t="s">
        <v>497</v>
      </c>
      <c r="B44" s="233" t="s">
        <v>147</v>
      </c>
      <c r="C44" s="236">
        <v>2</v>
      </c>
      <c r="D44" s="236">
        <v>0</v>
      </c>
      <c r="E44" s="235">
        <f>+SUM(C44:D44)</f>
        <v>2</v>
      </c>
      <c r="F44" s="251"/>
      <c r="G44" s="232" t="s">
        <v>533</v>
      </c>
      <c r="H44" s="233" t="s">
        <v>158</v>
      </c>
      <c r="I44" s="236">
        <v>2</v>
      </c>
      <c r="J44" s="234">
        <v>0</v>
      </c>
      <c r="K44" s="235">
        <f>SUM(I44:J44)</f>
        <v>2</v>
      </c>
      <c r="L44" s="251"/>
      <c r="M44" s="232" t="s">
        <v>531</v>
      </c>
      <c r="N44" s="265" t="s">
        <v>154</v>
      </c>
      <c r="O44" s="234">
        <v>2</v>
      </c>
      <c r="P44" s="234">
        <v>0</v>
      </c>
      <c r="Q44" s="235">
        <f>P44+O44</f>
        <v>2</v>
      </c>
    </row>
    <row r="45" spans="1:17" x14ac:dyDescent="0.25">
      <c r="A45" s="232" t="s">
        <v>498</v>
      </c>
      <c r="B45" s="233" t="s">
        <v>148</v>
      </c>
      <c r="C45" s="236">
        <v>2</v>
      </c>
      <c r="D45" s="236">
        <v>0</v>
      </c>
      <c r="E45" s="235">
        <f>+SUM(C45:D45)</f>
        <v>2</v>
      </c>
      <c r="F45" s="251"/>
      <c r="G45" s="232" t="s">
        <v>252</v>
      </c>
      <c r="H45" s="265" t="s">
        <v>153</v>
      </c>
      <c r="I45" s="234">
        <v>2</v>
      </c>
      <c r="J45" s="234">
        <v>0</v>
      </c>
      <c r="K45" s="235">
        <f>SUM(I45:J45)</f>
        <v>2</v>
      </c>
      <c r="L45" s="251"/>
      <c r="M45" s="232" t="s">
        <v>543</v>
      </c>
      <c r="N45" s="233" t="s">
        <v>202</v>
      </c>
      <c r="O45" s="234">
        <v>2</v>
      </c>
      <c r="P45" s="234">
        <v>0</v>
      </c>
      <c r="Q45" s="235">
        <f>O45+P45</f>
        <v>2</v>
      </c>
    </row>
    <row r="46" spans="1:17" x14ac:dyDescent="0.25">
      <c r="A46" s="232" t="s">
        <v>499</v>
      </c>
      <c r="B46" s="233" t="s">
        <v>149</v>
      </c>
      <c r="C46" s="236">
        <v>2</v>
      </c>
      <c r="D46" s="236">
        <v>0</v>
      </c>
      <c r="E46" s="235">
        <f>+SUM(C46:D46)</f>
        <v>2</v>
      </c>
      <c r="F46" s="251"/>
      <c r="G46" s="232" t="s">
        <v>253</v>
      </c>
      <c r="H46" s="233" t="s">
        <v>155</v>
      </c>
      <c r="I46" s="234">
        <v>2</v>
      </c>
      <c r="J46" s="234">
        <v>0</v>
      </c>
      <c r="K46" s="227">
        <f>I46+J46</f>
        <v>2</v>
      </c>
      <c r="L46" s="251"/>
      <c r="M46" s="232" t="s">
        <v>544</v>
      </c>
      <c r="N46" s="233" t="s">
        <v>201</v>
      </c>
      <c r="O46" s="234">
        <v>2</v>
      </c>
      <c r="P46" s="234">
        <v>0</v>
      </c>
      <c r="Q46" s="235">
        <f>SUM(O46:P46)</f>
        <v>2</v>
      </c>
    </row>
    <row r="47" spans="1:17" x14ac:dyDescent="0.25">
      <c r="A47" s="232" t="s">
        <v>500</v>
      </c>
      <c r="B47" s="233" t="s">
        <v>150</v>
      </c>
      <c r="C47" s="236">
        <v>2</v>
      </c>
      <c r="D47" s="236">
        <v>0</v>
      </c>
      <c r="E47" s="235">
        <f>+SUM(C47:D47)</f>
        <v>2</v>
      </c>
      <c r="F47" s="251"/>
      <c r="G47" s="232" t="s">
        <v>254</v>
      </c>
      <c r="H47" s="265" t="s">
        <v>156</v>
      </c>
      <c r="I47" s="234">
        <v>2</v>
      </c>
      <c r="J47" s="234">
        <v>0</v>
      </c>
      <c r="K47" s="227">
        <f>SUM(I47:J47)</f>
        <v>2</v>
      </c>
      <c r="L47" s="251"/>
      <c r="M47" s="232" t="s">
        <v>545</v>
      </c>
      <c r="N47" s="291" t="s">
        <v>199</v>
      </c>
      <c r="O47" s="234">
        <v>2</v>
      </c>
      <c r="P47" s="234">
        <v>0</v>
      </c>
      <c r="Q47" s="235">
        <f>O47+P47</f>
        <v>2</v>
      </c>
    </row>
    <row r="48" spans="1:17" x14ac:dyDescent="0.25">
      <c r="A48" s="232" t="s">
        <v>501</v>
      </c>
      <c r="B48" s="233" t="s">
        <v>145</v>
      </c>
      <c r="C48" s="236">
        <v>2</v>
      </c>
      <c r="D48" s="236">
        <v>0</v>
      </c>
      <c r="E48" s="235">
        <f>+SUM(C48:D48)</f>
        <v>2</v>
      </c>
      <c r="F48" s="251"/>
      <c r="G48" s="232" t="s">
        <v>534</v>
      </c>
      <c r="H48" s="233" t="s">
        <v>157</v>
      </c>
      <c r="I48" s="234">
        <v>2</v>
      </c>
      <c r="J48" s="234">
        <v>0</v>
      </c>
      <c r="K48" s="235">
        <f>SUM(I48:J48)</f>
        <v>2</v>
      </c>
      <c r="L48" s="251"/>
      <c r="M48" s="232" t="s">
        <v>252</v>
      </c>
      <c r="N48" s="265" t="s">
        <v>153</v>
      </c>
      <c r="O48" s="236">
        <v>2</v>
      </c>
      <c r="P48" s="234">
        <v>0</v>
      </c>
      <c r="Q48" s="235">
        <f>SUM(O48:P48)</f>
        <v>2</v>
      </c>
    </row>
    <row r="49" spans="1:17" x14ac:dyDescent="0.25">
      <c r="A49" s="232" t="s">
        <v>502</v>
      </c>
      <c r="B49" s="233" t="s">
        <v>146</v>
      </c>
      <c r="C49" s="236">
        <v>2</v>
      </c>
      <c r="D49" s="236">
        <v>0</v>
      </c>
      <c r="E49" s="235">
        <f>SUM(C49:D49)</f>
        <v>2</v>
      </c>
      <c r="F49" s="251"/>
      <c r="G49" s="232" t="s">
        <v>520</v>
      </c>
      <c r="H49" s="292" t="s">
        <v>118</v>
      </c>
      <c r="I49" s="276">
        <v>0</v>
      </c>
      <c r="J49" s="234">
        <v>1</v>
      </c>
      <c r="K49" s="235">
        <f>SUM(I49:J49)</f>
        <v>1</v>
      </c>
      <c r="L49" s="251"/>
      <c r="M49" s="232" t="s">
        <v>254</v>
      </c>
      <c r="N49" s="265" t="s">
        <v>156</v>
      </c>
      <c r="O49" s="234">
        <v>2</v>
      </c>
      <c r="P49" s="234">
        <v>0</v>
      </c>
      <c r="Q49" s="235">
        <f>O49+P49</f>
        <v>2</v>
      </c>
    </row>
    <row r="50" spans="1:17" ht="15.75" thickBot="1" x14ac:dyDescent="0.3">
      <c r="A50" s="232" t="s">
        <v>503</v>
      </c>
      <c r="B50" s="233" t="s">
        <v>152</v>
      </c>
      <c r="C50" s="236">
        <v>0</v>
      </c>
      <c r="D50" s="236">
        <v>1</v>
      </c>
      <c r="E50" s="235">
        <f>C50+D50</f>
        <v>1</v>
      </c>
      <c r="F50" s="251"/>
      <c r="G50" s="239" t="s">
        <v>521</v>
      </c>
      <c r="H50" s="293" t="s">
        <v>116</v>
      </c>
      <c r="I50" s="250">
        <v>0</v>
      </c>
      <c r="J50" s="250">
        <v>1</v>
      </c>
      <c r="K50" s="242">
        <f>I50+J50</f>
        <v>1</v>
      </c>
      <c r="L50" s="251"/>
      <c r="M50" s="239" t="s">
        <v>546</v>
      </c>
      <c r="N50" s="278" t="s">
        <v>334</v>
      </c>
      <c r="O50" s="241">
        <v>0</v>
      </c>
      <c r="P50" s="250">
        <v>1</v>
      </c>
      <c r="Q50" s="242">
        <f>SUM(O50:P50)</f>
        <v>1</v>
      </c>
    </row>
    <row r="51" spans="1:17" ht="16.5" thickTop="1" thickBot="1" x14ac:dyDescent="0.3">
      <c r="A51" s="239" t="s">
        <v>504</v>
      </c>
      <c r="B51" s="294" t="s">
        <v>144</v>
      </c>
      <c r="C51" s="295">
        <v>0</v>
      </c>
      <c r="D51" s="295">
        <v>1</v>
      </c>
      <c r="E51" s="296">
        <f>C51+D51</f>
        <v>1</v>
      </c>
      <c r="F51" s="251"/>
      <c r="G51" s="252"/>
      <c r="H51" s="252"/>
      <c r="I51" s="252"/>
      <c r="J51" s="252"/>
      <c r="K51" s="252"/>
      <c r="L51" s="251"/>
      <c r="M51" s="252"/>
      <c r="N51" s="252"/>
      <c r="O51" s="252"/>
      <c r="P51" s="252"/>
      <c r="Q51" s="252"/>
    </row>
    <row r="52" spans="1:17" ht="15.75" thickTop="1" x14ac:dyDescent="0.25">
      <c r="A52" s="297"/>
      <c r="B52" s="297"/>
      <c r="C52" s="297"/>
      <c r="D52" s="297"/>
      <c r="E52" s="297"/>
      <c r="F52" s="251"/>
      <c r="G52" s="297"/>
      <c r="H52" s="247"/>
      <c r="I52" s="297"/>
      <c r="J52" s="297"/>
      <c r="K52" s="297"/>
      <c r="L52" s="251"/>
      <c r="M52" s="252"/>
      <c r="N52" s="252"/>
      <c r="O52" s="252"/>
      <c r="P52" s="252"/>
      <c r="Q52" s="252"/>
    </row>
    <row r="53" spans="1:17" ht="15.75" thickBot="1" x14ac:dyDescent="0.3">
      <c r="A53" s="356" t="s">
        <v>22</v>
      </c>
      <c r="B53" s="356"/>
      <c r="C53" s="356"/>
      <c r="D53" s="356"/>
      <c r="E53" s="356"/>
      <c r="F53" s="251"/>
      <c r="G53" s="356" t="s">
        <v>598</v>
      </c>
      <c r="H53" s="356"/>
      <c r="I53" s="356"/>
      <c r="J53" s="356"/>
      <c r="K53" s="356"/>
      <c r="L53" s="251"/>
      <c r="M53" s="356" t="s">
        <v>599</v>
      </c>
      <c r="N53" s="356"/>
      <c r="O53" s="356"/>
      <c r="P53" s="356"/>
      <c r="Q53" s="356"/>
    </row>
    <row r="54" spans="1:17" ht="16.5" thickTop="1" thickBot="1" x14ac:dyDescent="0.3">
      <c r="A54" s="218" t="s">
        <v>24</v>
      </c>
      <c r="B54" s="218"/>
      <c r="C54" s="216" t="s">
        <v>1</v>
      </c>
      <c r="D54" s="216" t="s">
        <v>2</v>
      </c>
      <c r="E54" s="216" t="s">
        <v>3</v>
      </c>
      <c r="F54" s="252"/>
      <c r="G54" s="214" t="s">
        <v>44</v>
      </c>
      <c r="H54" s="258"/>
      <c r="I54" s="216" t="s">
        <v>1</v>
      </c>
      <c r="J54" s="216" t="s">
        <v>2</v>
      </c>
      <c r="K54" s="216" t="s">
        <v>3</v>
      </c>
      <c r="L54" s="252"/>
      <c r="M54" s="218" t="s">
        <v>44</v>
      </c>
      <c r="N54" s="218"/>
      <c r="O54" s="216" t="s">
        <v>1</v>
      </c>
      <c r="P54" s="216" t="s">
        <v>2</v>
      </c>
      <c r="Q54" s="216" t="s">
        <v>3</v>
      </c>
    </row>
    <row r="55" spans="1:17" ht="16.5" thickTop="1" thickBot="1" x14ac:dyDescent="0.3">
      <c r="A55" s="219" t="s">
        <v>4</v>
      </c>
      <c r="B55" s="220" t="s">
        <v>5</v>
      </c>
      <c r="C55" s="221">
        <f>SUM(C56:C66)</f>
        <v>16</v>
      </c>
      <c r="D55" s="221">
        <f>SUM(D56:D65)</f>
        <v>3</v>
      </c>
      <c r="E55" s="222">
        <f>SUM(E56:E66)</f>
        <v>19</v>
      </c>
      <c r="F55" s="252"/>
      <c r="G55" s="219" t="s">
        <v>4</v>
      </c>
      <c r="H55" s="220" t="s">
        <v>5</v>
      </c>
      <c r="I55" s="221">
        <f>SUM(I56:I66)</f>
        <v>16</v>
      </c>
      <c r="J55" s="221">
        <f>SUM(J56:J66)</f>
        <v>2</v>
      </c>
      <c r="K55" s="222">
        <f>SUM(K56:K65)</f>
        <v>18</v>
      </c>
      <c r="L55" s="252"/>
      <c r="M55" s="219" t="s">
        <v>4</v>
      </c>
      <c r="N55" s="220" t="s">
        <v>5</v>
      </c>
      <c r="O55" s="221">
        <f>SUM(O56:O66)</f>
        <v>13</v>
      </c>
      <c r="P55" s="221">
        <f>SUM(P56:P66)</f>
        <v>7</v>
      </c>
      <c r="Q55" s="222">
        <f>SUM(Q56:Q66)</f>
        <v>20</v>
      </c>
    </row>
    <row r="56" spans="1:17" x14ac:dyDescent="0.25">
      <c r="A56" s="232" t="s">
        <v>255</v>
      </c>
      <c r="B56" s="265" t="s">
        <v>168</v>
      </c>
      <c r="C56" s="236">
        <v>2</v>
      </c>
      <c r="D56" s="236">
        <v>0</v>
      </c>
      <c r="E56" s="235">
        <f>+SUM(C56:D56)</f>
        <v>2</v>
      </c>
      <c r="F56" s="252"/>
      <c r="G56" s="228" t="s">
        <v>535</v>
      </c>
      <c r="H56" s="229" t="s">
        <v>159</v>
      </c>
      <c r="I56" s="230">
        <v>2</v>
      </c>
      <c r="J56" s="230">
        <v>0</v>
      </c>
      <c r="K56" s="231">
        <f>I56+J56</f>
        <v>2</v>
      </c>
      <c r="L56" s="252"/>
      <c r="M56" s="228" t="s">
        <v>255</v>
      </c>
      <c r="N56" s="229" t="s">
        <v>168</v>
      </c>
      <c r="O56" s="298">
        <v>2</v>
      </c>
      <c r="P56" s="298">
        <v>0</v>
      </c>
      <c r="Q56" s="231">
        <f>+SUM(O56:P56)</f>
        <v>2</v>
      </c>
    </row>
    <row r="57" spans="1:17" x14ac:dyDescent="0.25">
      <c r="A57" s="232" t="s">
        <v>256</v>
      </c>
      <c r="B57" s="265" t="s">
        <v>174</v>
      </c>
      <c r="C57" s="236">
        <v>0</v>
      </c>
      <c r="D57" s="236">
        <v>1</v>
      </c>
      <c r="E57" s="235">
        <v>1</v>
      </c>
      <c r="F57" s="252"/>
      <c r="G57" s="232" t="s">
        <v>536</v>
      </c>
      <c r="H57" s="233" t="s">
        <v>160</v>
      </c>
      <c r="I57" s="234">
        <v>2</v>
      </c>
      <c r="J57" s="234">
        <v>0</v>
      </c>
      <c r="K57" s="235">
        <f>SUM(I57:J57)</f>
        <v>2</v>
      </c>
      <c r="L57" s="252"/>
      <c r="M57" s="232" t="s">
        <v>256</v>
      </c>
      <c r="N57" s="233" t="s">
        <v>174</v>
      </c>
      <c r="O57" s="269">
        <v>0</v>
      </c>
      <c r="P57" s="269">
        <v>1</v>
      </c>
      <c r="Q57" s="271">
        <f>P57+O57</f>
        <v>1</v>
      </c>
    </row>
    <row r="58" spans="1:17" x14ac:dyDescent="0.25">
      <c r="A58" s="232" t="s">
        <v>505</v>
      </c>
      <c r="B58" s="233" t="s">
        <v>169</v>
      </c>
      <c r="C58" s="236">
        <v>2</v>
      </c>
      <c r="D58" s="236">
        <v>0</v>
      </c>
      <c r="E58" s="235">
        <f>SUM(C58:D58)</f>
        <v>2</v>
      </c>
      <c r="F58" s="252"/>
      <c r="G58" s="232" t="s">
        <v>537</v>
      </c>
      <c r="H58" s="233" t="s">
        <v>162</v>
      </c>
      <c r="I58" s="234">
        <v>2</v>
      </c>
      <c r="J58" s="234">
        <v>0</v>
      </c>
      <c r="K58" s="235">
        <v>2</v>
      </c>
      <c r="L58" s="252"/>
      <c r="M58" s="232" t="s">
        <v>522</v>
      </c>
      <c r="N58" s="233" t="s">
        <v>161</v>
      </c>
      <c r="O58" s="299">
        <v>0</v>
      </c>
      <c r="P58" s="299">
        <v>1</v>
      </c>
      <c r="Q58" s="271">
        <f>O58+P58</f>
        <v>1</v>
      </c>
    </row>
    <row r="59" spans="1:17" x14ac:dyDescent="0.25">
      <c r="A59" s="232" t="s">
        <v>506</v>
      </c>
      <c r="B59" s="233" t="s">
        <v>170</v>
      </c>
      <c r="C59" s="236">
        <v>2</v>
      </c>
      <c r="D59" s="236">
        <v>0</v>
      </c>
      <c r="E59" s="235">
        <f>SUM(C59:D59)</f>
        <v>2</v>
      </c>
      <c r="F59" s="252"/>
      <c r="G59" s="232" t="s">
        <v>538</v>
      </c>
      <c r="H59" s="233" t="s">
        <v>163</v>
      </c>
      <c r="I59" s="234">
        <v>2</v>
      </c>
      <c r="J59" s="234">
        <v>0</v>
      </c>
      <c r="K59" s="235">
        <f>I59+J59</f>
        <v>2</v>
      </c>
      <c r="L59" s="252"/>
      <c r="M59" s="232" t="s">
        <v>259</v>
      </c>
      <c r="N59" s="277" t="s">
        <v>260</v>
      </c>
      <c r="O59" s="269">
        <v>2</v>
      </c>
      <c r="P59" s="269">
        <v>0</v>
      </c>
      <c r="Q59" s="271">
        <f>P59+O59</f>
        <v>2</v>
      </c>
    </row>
    <row r="60" spans="1:17" x14ac:dyDescent="0.25">
      <c r="A60" s="232" t="s">
        <v>507</v>
      </c>
      <c r="B60" s="233" t="s">
        <v>171</v>
      </c>
      <c r="C60" s="236">
        <v>2</v>
      </c>
      <c r="D60" s="236">
        <v>0</v>
      </c>
      <c r="E60" s="235">
        <f>SUM(C60:D60)</f>
        <v>2</v>
      </c>
      <c r="F60" s="252"/>
      <c r="G60" s="232" t="s">
        <v>539</v>
      </c>
      <c r="H60" s="233" t="s">
        <v>164</v>
      </c>
      <c r="I60" s="234">
        <v>2</v>
      </c>
      <c r="J60" s="234">
        <v>0</v>
      </c>
      <c r="K60" s="235">
        <f>SUM(I60:J60)</f>
        <v>2</v>
      </c>
      <c r="L60" s="252"/>
      <c r="M60" s="232" t="s">
        <v>523</v>
      </c>
      <c r="N60" s="277" t="s">
        <v>279</v>
      </c>
      <c r="O60" s="269">
        <v>2</v>
      </c>
      <c r="P60" s="269">
        <v>0</v>
      </c>
      <c r="Q60" s="271">
        <f>P60+O60</f>
        <v>2</v>
      </c>
    </row>
    <row r="61" spans="1:17" x14ac:dyDescent="0.25">
      <c r="A61" s="232" t="s">
        <v>508</v>
      </c>
      <c r="B61" s="233" t="s">
        <v>172</v>
      </c>
      <c r="C61" s="236">
        <v>2</v>
      </c>
      <c r="D61" s="236">
        <v>0</v>
      </c>
      <c r="E61" s="235">
        <f>SUM(C61:D61)</f>
        <v>2</v>
      </c>
      <c r="F61" s="252"/>
      <c r="G61" s="232" t="s">
        <v>540</v>
      </c>
      <c r="H61" s="233" t="s">
        <v>165</v>
      </c>
      <c r="I61" s="234">
        <v>2</v>
      </c>
      <c r="J61" s="234">
        <v>0</v>
      </c>
      <c r="K61" s="235">
        <f>I61+J61</f>
        <v>2</v>
      </c>
      <c r="L61" s="252"/>
      <c r="M61" s="232" t="s">
        <v>547</v>
      </c>
      <c r="N61" s="277" t="s">
        <v>204</v>
      </c>
      <c r="O61" s="299">
        <v>2</v>
      </c>
      <c r="P61" s="299">
        <v>1</v>
      </c>
      <c r="Q61" s="271">
        <f>O61+P61</f>
        <v>3</v>
      </c>
    </row>
    <row r="62" spans="1:17" x14ac:dyDescent="0.25">
      <c r="A62" s="232" t="s">
        <v>509</v>
      </c>
      <c r="B62" s="233" t="s">
        <v>173</v>
      </c>
      <c r="C62" s="236">
        <v>2</v>
      </c>
      <c r="D62" s="236">
        <v>0</v>
      </c>
      <c r="E62" s="235">
        <f>+SUM(C62:D62)</f>
        <v>2</v>
      </c>
      <c r="F62" s="252"/>
      <c r="G62" s="232" t="s">
        <v>541</v>
      </c>
      <c r="H62" s="233" t="s">
        <v>166</v>
      </c>
      <c r="I62" s="234">
        <v>2</v>
      </c>
      <c r="J62" s="234">
        <v>0</v>
      </c>
      <c r="K62" s="235">
        <f>SUM(I62:J62)</f>
        <v>2</v>
      </c>
      <c r="L62" s="252"/>
      <c r="M62" s="232" t="s">
        <v>524</v>
      </c>
      <c r="N62" s="277" t="s">
        <v>205</v>
      </c>
      <c r="O62" s="299">
        <v>2</v>
      </c>
      <c r="P62" s="299">
        <v>0</v>
      </c>
      <c r="Q62" s="271">
        <f>O62+P62</f>
        <v>2</v>
      </c>
    </row>
    <row r="63" spans="1:17" x14ac:dyDescent="0.25">
      <c r="A63" s="232" t="s">
        <v>525</v>
      </c>
      <c r="B63" s="233" t="s">
        <v>176</v>
      </c>
      <c r="C63" s="236">
        <v>2</v>
      </c>
      <c r="D63" s="234">
        <v>0</v>
      </c>
      <c r="E63" s="235">
        <v>2</v>
      </c>
      <c r="F63" s="252"/>
      <c r="G63" s="232" t="s">
        <v>542</v>
      </c>
      <c r="H63" s="233" t="s">
        <v>212</v>
      </c>
      <c r="I63" s="234">
        <v>2</v>
      </c>
      <c r="J63" s="234">
        <v>0</v>
      </c>
      <c r="K63" s="235">
        <f>SUM(I63:J63)</f>
        <v>2</v>
      </c>
      <c r="L63" s="252"/>
      <c r="M63" s="232" t="s">
        <v>526</v>
      </c>
      <c r="N63" s="277" t="s">
        <v>208</v>
      </c>
      <c r="O63" s="234">
        <v>0</v>
      </c>
      <c r="P63" s="234">
        <v>1</v>
      </c>
      <c r="Q63" s="235">
        <f>SUM(O63:P63)</f>
        <v>1</v>
      </c>
    </row>
    <row r="64" spans="1:17" x14ac:dyDescent="0.25">
      <c r="A64" s="232" t="s">
        <v>510</v>
      </c>
      <c r="B64" s="233" t="s">
        <v>175</v>
      </c>
      <c r="C64" s="236">
        <v>0</v>
      </c>
      <c r="D64" s="236">
        <v>1</v>
      </c>
      <c r="E64" s="235">
        <f>SUM(C64:D64)</f>
        <v>1</v>
      </c>
      <c r="F64" s="252"/>
      <c r="G64" s="232" t="s">
        <v>576</v>
      </c>
      <c r="H64" s="300" t="s">
        <v>167</v>
      </c>
      <c r="I64" s="234">
        <v>0</v>
      </c>
      <c r="J64" s="234">
        <v>1</v>
      </c>
      <c r="K64" s="235">
        <f>SUM(I64:J64)</f>
        <v>1</v>
      </c>
      <c r="L64" s="252"/>
      <c r="M64" s="232" t="s">
        <v>548</v>
      </c>
      <c r="N64" s="277" t="s">
        <v>206</v>
      </c>
      <c r="O64" s="299">
        <v>2</v>
      </c>
      <c r="P64" s="299">
        <v>1</v>
      </c>
      <c r="Q64" s="271">
        <f>O64+P64</f>
        <v>3</v>
      </c>
    </row>
    <row r="65" spans="1:17" ht="15.75" thickBot="1" x14ac:dyDescent="0.3">
      <c r="A65" s="243" t="s">
        <v>511</v>
      </c>
      <c r="B65" s="244" t="s">
        <v>178</v>
      </c>
      <c r="C65" s="275">
        <v>0</v>
      </c>
      <c r="D65" s="275">
        <v>1</v>
      </c>
      <c r="E65" s="246">
        <f>SUM(C65:D65)</f>
        <v>1</v>
      </c>
      <c r="F65" s="252"/>
      <c r="G65" s="239" t="s">
        <v>522</v>
      </c>
      <c r="H65" s="278" t="s">
        <v>161</v>
      </c>
      <c r="I65" s="250">
        <v>0</v>
      </c>
      <c r="J65" s="250">
        <v>1</v>
      </c>
      <c r="K65" s="242">
        <f>SUM(I65:J65)</f>
        <v>1</v>
      </c>
      <c r="L65" s="252"/>
      <c r="M65" s="232" t="s">
        <v>527</v>
      </c>
      <c r="N65" s="277" t="s">
        <v>207</v>
      </c>
      <c r="O65" s="299">
        <v>1</v>
      </c>
      <c r="P65" s="299">
        <v>1</v>
      </c>
      <c r="Q65" s="271">
        <f>O65+P65</f>
        <v>2</v>
      </c>
    </row>
    <row r="66" spans="1:17" ht="16.5" thickTop="1" thickBot="1" x14ac:dyDescent="0.3">
      <c r="A66" s="239" t="s">
        <v>258</v>
      </c>
      <c r="B66" s="293" t="s">
        <v>177</v>
      </c>
      <c r="C66" s="241">
        <v>2</v>
      </c>
      <c r="D66" s="250">
        <v>0</v>
      </c>
      <c r="E66" s="242">
        <v>2</v>
      </c>
      <c r="F66" s="252"/>
      <c r="G66" s="253" t="s">
        <v>10</v>
      </c>
      <c r="H66" s="252"/>
      <c r="I66" s="252"/>
      <c r="J66" s="252"/>
      <c r="K66" s="252"/>
      <c r="L66" s="252"/>
      <c r="M66" s="239" t="s">
        <v>549</v>
      </c>
      <c r="N66" s="279" t="s">
        <v>280</v>
      </c>
      <c r="O66" s="241">
        <v>0</v>
      </c>
      <c r="P66" s="241">
        <v>1</v>
      </c>
      <c r="Q66" s="242">
        <v>1</v>
      </c>
    </row>
    <row r="67" spans="1:17" ht="15.75" thickTop="1" x14ac:dyDescent="0.25">
      <c r="A67" s="252"/>
      <c r="B67" s="252"/>
      <c r="C67" s="252"/>
      <c r="D67" s="252"/>
      <c r="E67" s="252"/>
      <c r="F67" s="252"/>
      <c r="G67" s="297"/>
      <c r="H67" s="297"/>
      <c r="I67" s="297"/>
      <c r="J67" s="297"/>
      <c r="K67" s="297"/>
      <c r="L67" s="252"/>
      <c r="M67" s="252"/>
      <c r="N67" s="252"/>
      <c r="O67" s="252"/>
      <c r="P67" s="252"/>
      <c r="Q67" s="252"/>
    </row>
    <row r="68" spans="1:17" x14ac:dyDescent="0.25">
      <c r="A68" s="349"/>
      <c r="B68" s="252"/>
      <c r="C68" s="252"/>
      <c r="D68" s="252"/>
      <c r="E68" s="252"/>
      <c r="F68" s="252"/>
      <c r="G68" s="297"/>
      <c r="H68" s="297"/>
      <c r="I68" s="297"/>
      <c r="J68" s="297"/>
      <c r="K68" s="297"/>
      <c r="L68" s="252"/>
      <c r="M68" s="252"/>
      <c r="N68" s="252"/>
      <c r="O68" s="252"/>
      <c r="P68" s="252"/>
      <c r="Q68" s="252"/>
    </row>
    <row r="69" spans="1:17" x14ac:dyDescent="0.25">
      <c r="A69" s="252"/>
      <c r="B69" s="252"/>
      <c r="C69" s="252"/>
      <c r="D69" s="252"/>
      <c r="E69" s="252"/>
      <c r="F69" s="252"/>
      <c r="G69" s="297"/>
      <c r="H69" s="297"/>
      <c r="I69" s="297"/>
      <c r="J69" s="297"/>
      <c r="K69" s="297"/>
      <c r="L69" s="252"/>
      <c r="M69" s="252"/>
      <c r="N69" s="252"/>
      <c r="O69" s="252"/>
      <c r="P69" s="252"/>
      <c r="Q69" s="252"/>
    </row>
    <row r="70" spans="1:17" x14ac:dyDescent="0.25">
      <c r="A70" s="252"/>
      <c r="B70" s="252"/>
      <c r="C70" s="252"/>
      <c r="D70" s="252"/>
      <c r="E70" s="252"/>
      <c r="F70" s="252"/>
      <c r="G70" s="297"/>
      <c r="H70" s="297"/>
      <c r="I70" s="297"/>
      <c r="J70" s="297"/>
      <c r="K70" s="297"/>
      <c r="L70" s="252"/>
      <c r="M70" s="252"/>
      <c r="N70" s="252"/>
      <c r="O70" s="252"/>
      <c r="P70" s="252"/>
      <c r="Q70" s="252"/>
    </row>
    <row r="71" spans="1:17" x14ac:dyDescent="0.25">
      <c r="A71" s="252"/>
      <c r="B71" s="252"/>
      <c r="C71" s="252"/>
      <c r="D71" s="252"/>
      <c r="E71" s="252"/>
      <c r="F71" s="252"/>
      <c r="G71" s="297"/>
      <c r="H71" s="297"/>
      <c r="I71" s="297"/>
      <c r="J71" s="297"/>
      <c r="K71" s="297"/>
      <c r="L71" s="252"/>
      <c r="M71" s="252"/>
      <c r="N71" s="252"/>
      <c r="O71" s="252"/>
      <c r="P71" s="252"/>
      <c r="Q71" s="252"/>
    </row>
    <row r="72" spans="1:17" x14ac:dyDescent="0.25">
      <c r="A72" s="253"/>
      <c r="B72" s="252"/>
      <c r="C72" s="252"/>
      <c r="D72" s="252"/>
      <c r="E72" s="252"/>
      <c r="F72" s="252"/>
      <c r="G72" s="297"/>
      <c r="H72" s="297"/>
      <c r="I72" s="297"/>
      <c r="J72" s="297"/>
      <c r="K72" s="297"/>
      <c r="L72" s="252"/>
      <c r="M72" s="252"/>
      <c r="N72" s="252"/>
      <c r="O72" s="252"/>
      <c r="P72" s="252"/>
      <c r="Q72" s="252"/>
    </row>
    <row r="73" spans="1:17" ht="15.75" thickBot="1" x14ac:dyDescent="0.3">
      <c r="A73" s="356" t="s">
        <v>22</v>
      </c>
      <c r="B73" s="356"/>
      <c r="C73" s="356"/>
      <c r="D73" s="356"/>
      <c r="E73" s="356"/>
      <c r="F73" s="252"/>
      <c r="G73" s="356" t="s">
        <v>598</v>
      </c>
      <c r="H73" s="356"/>
      <c r="I73" s="356"/>
      <c r="J73" s="356"/>
      <c r="K73" s="356"/>
      <c r="L73" s="252"/>
      <c r="M73" s="356" t="s">
        <v>599</v>
      </c>
      <c r="N73" s="356"/>
      <c r="O73" s="356"/>
      <c r="P73" s="356"/>
      <c r="Q73" s="356"/>
    </row>
    <row r="74" spans="1:17" ht="16.5" thickTop="1" thickBot="1" x14ac:dyDescent="0.3">
      <c r="A74" s="218" t="s">
        <v>28</v>
      </c>
      <c r="B74" s="218"/>
      <c r="C74" s="216" t="s">
        <v>1</v>
      </c>
      <c r="D74" s="216" t="s">
        <v>2</v>
      </c>
      <c r="E74" s="216" t="s">
        <v>3</v>
      </c>
      <c r="F74" s="252"/>
      <c r="G74" s="347" t="s">
        <v>28</v>
      </c>
      <c r="H74" s="348"/>
      <c r="I74" s="216" t="s">
        <v>1</v>
      </c>
      <c r="J74" s="216" t="s">
        <v>2</v>
      </c>
      <c r="K74" s="216" t="s">
        <v>3</v>
      </c>
      <c r="L74" s="252"/>
      <c r="M74" s="218" t="s">
        <v>28</v>
      </c>
      <c r="N74" s="218"/>
      <c r="O74" s="216" t="s">
        <v>1</v>
      </c>
      <c r="P74" s="216" t="s">
        <v>2</v>
      </c>
      <c r="Q74" s="216" t="s">
        <v>3</v>
      </c>
    </row>
    <row r="75" spans="1:17" ht="16.5" thickTop="1" thickBot="1" x14ac:dyDescent="0.3">
      <c r="A75" s="219" t="s">
        <v>4</v>
      </c>
      <c r="B75" s="220" t="s">
        <v>5</v>
      </c>
      <c r="C75" s="221">
        <f>SUM(C76:C85)</f>
        <v>11</v>
      </c>
      <c r="D75" s="221">
        <f>SUM(D76:D83)</f>
        <v>4</v>
      </c>
      <c r="E75" s="222">
        <f>SUM(E76:E86)</f>
        <v>15</v>
      </c>
      <c r="F75" s="252"/>
      <c r="G75" s="219" t="s">
        <v>4</v>
      </c>
      <c r="H75" s="220" t="s">
        <v>5</v>
      </c>
      <c r="I75" s="221">
        <f>SUM(I76:I86)</f>
        <v>11</v>
      </c>
      <c r="J75" s="221">
        <f>SUM(J76:J86)</f>
        <v>4</v>
      </c>
      <c r="K75" s="222">
        <f>SUM(K76:K86)</f>
        <v>15</v>
      </c>
      <c r="L75" s="252"/>
      <c r="M75" s="219" t="s">
        <v>4</v>
      </c>
      <c r="N75" s="220">
        <f>SUM(O76:O84)</f>
        <v>13</v>
      </c>
      <c r="O75" s="221">
        <f>SUM(O76:O84)</f>
        <v>13</v>
      </c>
      <c r="P75" s="221">
        <f>SUM(P76:P84)</f>
        <v>2</v>
      </c>
      <c r="Q75" s="222">
        <f>SUM(Q76:Q84)</f>
        <v>15</v>
      </c>
    </row>
    <row r="76" spans="1:17" x14ac:dyDescent="0.25">
      <c r="A76" s="232" t="s">
        <v>261</v>
      </c>
      <c r="B76" s="301" t="s">
        <v>179</v>
      </c>
      <c r="C76" s="302">
        <v>1</v>
      </c>
      <c r="D76" s="236">
        <v>0</v>
      </c>
      <c r="E76" s="235">
        <f>C76+D76</f>
        <v>1</v>
      </c>
      <c r="F76" s="252"/>
      <c r="G76" s="232" t="s">
        <v>261</v>
      </c>
      <c r="H76" s="301" t="s">
        <v>179</v>
      </c>
      <c r="I76" s="302">
        <v>1</v>
      </c>
      <c r="J76" s="236">
        <v>0</v>
      </c>
      <c r="K76" s="235">
        <f>I76+J76</f>
        <v>1</v>
      </c>
      <c r="L76" s="252"/>
      <c r="M76" s="232" t="s">
        <v>261</v>
      </c>
      <c r="N76" s="301" t="s">
        <v>179</v>
      </c>
      <c r="O76" s="299">
        <v>1</v>
      </c>
      <c r="P76" s="299">
        <v>0</v>
      </c>
      <c r="Q76" s="303">
        <f>SUM(O76:P76)</f>
        <v>1</v>
      </c>
    </row>
    <row r="77" spans="1:17" x14ac:dyDescent="0.25">
      <c r="A77" s="232" t="s">
        <v>262</v>
      </c>
      <c r="B77" s="265" t="s">
        <v>113</v>
      </c>
      <c r="C77" s="234">
        <v>2</v>
      </c>
      <c r="D77" s="236">
        <v>0</v>
      </c>
      <c r="E77" s="235">
        <f t="shared" ref="E77:E80" si="8">C77+D77</f>
        <v>2</v>
      </c>
      <c r="F77" s="252"/>
      <c r="G77" s="232" t="s">
        <v>262</v>
      </c>
      <c r="H77" s="265" t="s">
        <v>113</v>
      </c>
      <c r="I77" s="234">
        <v>2</v>
      </c>
      <c r="J77" s="234">
        <v>0</v>
      </c>
      <c r="K77" s="227">
        <f>I77+J77</f>
        <v>2</v>
      </c>
      <c r="L77" s="252"/>
      <c r="M77" s="232" t="s">
        <v>262</v>
      </c>
      <c r="N77" s="265" t="s">
        <v>113</v>
      </c>
      <c r="O77" s="304">
        <v>2</v>
      </c>
      <c r="P77" s="304">
        <v>0</v>
      </c>
      <c r="Q77" s="303">
        <f>O77+P77</f>
        <v>2</v>
      </c>
    </row>
    <row r="78" spans="1:17" x14ac:dyDescent="0.25">
      <c r="A78" s="232" t="s">
        <v>263</v>
      </c>
      <c r="B78" s="265" t="s">
        <v>180</v>
      </c>
      <c r="C78" s="236">
        <v>0</v>
      </c>
      <c r="D78" s="274">
        <v>1</v>
      </c>
      <c r="E78" s="235">
        <f t="shared" si="8"/>
        <v>1</v>
      </c>
      <c r="F78" s="252"/>
      <c r="G78" s="232" t="s">
        <v>263</v>
      </c>
      <c r="H78" s="265" t="s">
        <v>180</v>
      </c>
      <c r="I78" s="236">
        <v>0</v>
      </c>
      <c r="J78" s="274">
        <v>1</v>
      </c>
      <c r="K78" s="227">
        <f>I78+J78</f>
        <v>1</v>
      </c>
      <c r="L78" s="252"/>
      <c r="M78" s="232" t="s">
        <v>263</v>
      </c>
      <c r="N78" s="265" t="s">
        <v>180</v>
      </c>
      <c r="O78" s="304">
        <v>0</v>
      </c>
      <c r="P78" s="304">
        <v>1</v>
      </c>
      <c r="Q78" s="303">
        <f>O78+P78</f>
        <v>1</v>
      </c>
    </row>
    <row r="79" spans="1:17" x14ac:dyDescent="0.25">
      <c r="A79" s="232" t="s">
        <v>264</v>
      </c>
      <c r="B79" s="265" t="s">
        <v>181</v>
      </c>
      <c r="C79" s="236">
        <v>0</v>
      </c>
      <c r="D79" s="234">
        <v>1</v>
      </c>
      <c r="E79" s="235">
        <f t="shared" si="8"/>
        <v>1</v>
      </c>
      <c r="F79" s="252"/>
      <c r="G79" s="232" t="s">
        <v>264</v>
      </c>
      <c r="H79" s="265" t="s">
        <v>181</v>
      </c>
      <c r="I79" s="236">
        <v>0</v>
      </c>
      <c r="J79" s="234">
        <v>1</v>
      </c>
      <c r="K79" s="235">
        <f t="shared" ref="K79:K80" si="9">I79+J79</f>
        <v>1</v>
      </c>
      <c r="L79" s="252"/>
      <c r="M79" s="232" t="s">
        <v>264</v>
      </c>
      <c r="N79" s="265" t="s">
        <v>181</v>
      </c>
      <c r="O79" s="234">
        <v>0</v>
      </c>
      <c r="P79" s="234">
        <v>1</v>
      </c>
      <c r="Q79" s="235">
        <f>O79+P79</f>
        <v>1</v>
      </c>
    </row>
    <row r="80" spans="1:17" x14ac:dyDescent="0.25">
      <c r="A80" s="232" t="s">
        <v>512</v>
      </c>
      <c r="B80" s="233" t="s">
        <v>182</v>
      </c>
      <c r="C80" s="234">
        <v>2</v>
      </c>
      <c r="D80" s="236">
        <v>0</v>
      </c>
      <c r="E80" s="235">
        <f t="shared" si="8"/>
        <v>2</v>
      </c>
      <c r="F80" s="252"/>
      <c r="G80" s="232" t="s">
        <v>294</v>
      </c>
      <c r="H80" s="305" t="s">
        <v>189</v>
      </c>
      <c r="I80" s="234">
        <v>2</v>
      </c>
      <c r="J80" s="234">
        <v>0</v>
      </c>
      <c r="K80" s="235">
        <f t="shared" si="9"/>
        <v>2</v>
      </c>
      <c r="L80" s="252"/>
      <c r="M80" s="232" t="s">
        <v>304</v>
      </c>
      <c r="N80" s="350" t="s">
        <v>216</v>
      </c>
      <c r="O80" s="351">
        <v>2</v>
      </c>
      <c r="P80" s="299">
        <v>0</v>
      </c>
      <c r="Q80" s="303">
        <f>SUM(O80:P80)</f>
        <v>2</v>
      </c>
    </row>
    <row r="81" spans="1:17" x14ac:dyDescent="0.25">
      <c r="A81" s="232" t="s">
        <v>513</v>
      </c>
      <c r="B81" s="233" t="s">
        <v>183</v>
      </c>
      <c r="C81" s="236">
        <v>2</v>
      </c>
      <c r="D81" s="226">
        <v>0</v>
      </c>
      <c r="E81" s="227">
        <f>C81+D81</f>
        <v>2</v>
      </c>
      <c r="F81" s="252"/>
      <c r="G81" s="232" t="s">
        <v>295</v>
      </c>
      <c r="H81" s="291" t="s">
        <v>193</v>
      </c>
      <c r="I81" s="234">
        <v>2</v>
      </c>
      <c r="J81" s="234">
        <v>0</v>
      </c>
      <c r="K81" s="235">
        <f>I81+J81</f>
        <v>2</v>
      </c>
      <c r="L81" s="252"/>
      <c r="M81" s="232" t="s">
        <v>305</v>
      </c>
      <c r="N81" s="350" t="s">
        <v>217</v>
      </c>
      <c r="O81" s="352">
        <v>2</v>
      </c>
      <c r="P81" s="304">
        <v>0</v>
      </c>
      <c r="Q81" s="303">
        <f>O81+P81</f>
        <v>2</v>
      </c>
    </row>
    <row r="82" spans="1:17" x14ac:dyDescent="0.25">
      <c r="A82" s="232" t="s">
        <v>285</v>
      </c>
      <c r="B82" s="233" t="s">
        <v>184</v>
      </c>
      <c r="C82" s="236">
        <v>0</v>
      </c>
      <c r="D82" s="236">
        <v>1</v>
      </c>
      <c r="E82" s="235">
        <f>SUM(C82:D82)</f>
        <v>1</v>
      </c>
      <c r="F82" s="252"/>
      <c r="G82" s="232" t="s">
        <v>528</v>
      </c>
      <c r="H82" s="306" t="s">
        <v>188</v>
      </c>
      <c r="I82" s="276">
        <v>0</v>
      </c>
      <c r="J82" s="236">
        <v>1</v>
      </c>
      <c r="K82" s="235">
        <f>I82+J82</f>
        <v>1</v>
      </c>
      <c r="L82" s="252"/>
      <c r="M82" s="232" t="s">
        <v>306</v>
      </c>
      <c r="N82" s="350" t="s">
        <v>218</v>
      </c>
      <c r="O82" s="352">
        <v>2</v>
      </c>
      <c r="P82" s="304">
        <v>0</v>
      </c>
      <c r="Q82" s="303">
        <f>O82+P82</f>
        <v>2</v>
      </c>
    </row>
    <row r="83" spans="1:17" x14ac:dyDescent="0.25">
      <c r="A83" s="232" t="s">
        <v>286</v>
      </c>
      <c r="B83" s="233" t="s">
        <v>185</v>
      </c>
      <c r="C83" s="236">
        <v>0</v>
      </c>
      <c r="D83" s="234">
        <v>1</v>
      </c>
      <c r="E83" s="235">
        <f>C83+D83</f>
        <v>1</v>
      </c>
      <c r="F83" s="252"/>
      <c r="G83" s="232" t="s">
        <v>529</v>
      </c>
      <c r="H83" s="233" t="s">
        <v>187</v>
      </c>
      <c r="I83" s="234">
        <v>0</v>
      </c>
      <c r="J83" s="234">
        <v>1</v>
      </c>
      <c r="K83" s="235">
        <f>I83+J83</f>
        <v>1</v>
      </c>
      <c r="L83" s="252"/>
      <c r="M83" s="232" t="s">
        <v>577</v>
      </c>
      <c r="N83" s="315" t="s">
        <v>186</v>
      </c>
      <c r="O83" s="234">
        <v>2</v>
      </c>
      <c r="P83" s="234" t="s">
        <v>27</v>
      </c>
      <c r="Q83" s="235">
        <v>2</v>
      </c>
    </row>
    <row r="84" spans="1:17" ht="15.75" thickBot="1" x14ac:dyDescent="0.3">
      <c r="A84" s="232" t="s">
        <v>578</v>
      </c>
      <c r="B84" s="233" t="s">
        <v>186</v>
      </c>
      <c r="C84" s="236">
        <v>2</v>
      </c>
      <c r="D84" s="236" t="s">
        <v>27</v>
      </c>
      <c r="E84" s="307">
        <f>C84</f>
        <v>2</v>
      </c>
      <c r="F84" s="252"/>
      <c r="G84" s="232" t="s">
        <v>578</v>
      </c>
      <c r="H84" s="233" t="s">
        <v>186</v>
      </c>
      <c r="I84" s="234">
        <v>2</v>
      </c>
      <c r="J84" s="274" t="s">
        <v>27</v>
      </c>
      <c r="K84" s="227">
        <v>2</v>
      </c>
      <c r="L84" s="252"/>
      <c r="M84" s="232" t="s">
        <v>577</v>
      </c>
      <c r="N84" s="308" t="s">
        <v>186</v>
      </c>
      <c r="O84" s="250">
        <v>2</v>
      </c>
      <c r="P84" s="250" t="s">
        <v>27</v>
      </c>
      <c r="Q84" s="242">
        <v>2</v>
      </c>
    </row>
    <row r="85" spans="1:17" ht="15.75" thickTop="1" x14ac:dyDescent="0.25">
      <c r="A85" s="232" t="s">
        <v>578</v>
      </c>
      <c r="B85" s="233" t="s">
        <v>186</v>
      </c>
      <c r="C85" s="236">
        <v>2</v>
      </c>
      <c r="D85" s="236" t="s">
        <v>27</v>
      </c>
      <c r="E85" s="307">
        <f>C85</f>
        <v>2</v>
      </c>
      <c r="F85" s="252"/>
      <c r="G85" s="232" t="s">
        <v>578</v>
      </c>
      <c r="H85" s="233" t="s">
        <v>186</v>
      </c>
      <c r="I85" s="234">
        <v>2</v>
      </c>
      <c r="J85" s="234" t="s">
        <v>27</v>
      </c>
      <c r="K85" s="235">
        <v>2</v>
      </c>
      <c r="L85" s="252"/>
      <c r="M85" s="309"/>
      <c r="N85" s="309"/>
      <c r="O85" s="309"/>
      <c r="P85" s="309"/>
      <c r="Q85" s="309"/>
    </row>
    <row r="86" spans="1:17" ht="15.75" thickBot="1" x14ac:dyDescent="0.3">
      <c r="A86" s="310"/>
      <c r="B86" s="308" t="s">
        <v>10</v>
      </c>
      <c r="C86" s="241" t="s">
        <v>10</v>
      </c>
      <c r="D86" s="241" t="s">
        <v>10</v>
      </c>
      <c r="E86" s="311" t="s">
        <v>10</v>
      </c>
      <c r="F86" s="252"/>
      <c r="G86" s="239"/>
      <c r="H86" s="312" t="s">
        <v>10</v>
      </c>
      <c r="I86" s="313" t="s">
        <v>10</v>
      </c>
      <c r="J86" s="313" t="s">
        <v>10</v>
      </c>
      <c r="K86" s="296" t="s">
        <v>10</v>
      </c>
      <c r="L86" s="252"/>
      <c r="M86" s="252"/>
      <c r="N86" s="252"/>
      <c r="O86" s="252"/>
      <c r="P86" s="252"/>
      <c r="Q86" s="252"/>
    </row>
    <row r="87" spans="1:17" ht="15.75" thickTop="1" x14ac:dyDescent="0.25">
      <c r="A87" s="297"/>
      <c r="B87" s="297"/>
      <c r="C87" s="297"/>
      <c r="D87" s="297"/>
      <c r="E87" s="297"/>
      <c r="F87" s="252"/>
      <c r="G87" s="253"/>
      <c r="H87" s="247"/>
      <c r="I87" s="253"/>
      <c r="J87" s="253"/>
      <c r="K87" s="253"/>
      <c r="L87" s="252"/>
      <c r="M87" s="252"/>
      <c r="N87" s="252"/>
      <c r="O87" s="252"/>
      <c r="P87" s="252"/>
      <c r="Q87" s="252"/>
    </row>
    <row r="88" spans="1:17" x14ac:dyDescent="0.25">
      <c r="A88" s="253" t="s">
        <v>10</v>
      </c>
      <c r="B88" s="247" t="s">
        <v>10</v>
      </c>
      <c r="C88" s="253" t="s">
        <v>10</v>
      </c>
      <c r="D88" s="297"/>
      <c r="E88" s="297"/>
      <c r="F88" s="252"/>
      <c r="G88" s="253"/>
      <c r="H88" s="247"/>
      <c r="I88" s="253"/>
      <c r="J88" s="253"/>
      <c r="K88" s="253"/>
      <c r="L88" s="252"/>
      <c r="M88" s="252"/>
      <c r="N88" s="252"/>
      <c r="O88" s="252"/>
      <c r="P88" s="252"/>
      <c r="Q88" s="252"/>
    </row>
    <row r="89" spans="1:17" ht="15.75" thickBot="1" x14ac:dyDescent="0.3">
      <c r="A89" s="356" t="s">
        <v>22</v>
      </c>
      <c r="B89" s="356"/>
      <c r="C89" s="356"/>
      <c r="D89" s="356"/>
      <c r="E89" s="356"/>
      <c r="F89" s="252"/>
      <c r="G89" s="356" t="s">
        <v>598</v>
      </c>
      <c r="H89" s="356"/>
      <c r="I89" s="356"/>
      <c r="J89" s="356"/>
      <c r="K89" s="356"/>
      <c r="L89" s="252"/>
      <c r="M89" s="356" t="s">
        <v>599</v>
      </c>
      <c r="N89" s="356"/>
      <c r="O89" s="356"/>
      <c r="P89" s="356"/>
      <c r="Q89" s="356"/>
    </row>
    <row r="90" spans="1:17" ht="16.5" thickTop="1" thickBot="1" x14ac:dyDescent="0.3">
      <c r="A90" s="218" t="s">
        <v>46</v>
      </c>
      <c r="B90" s="218"/>
      <c r="C90" s="216" t="s">
        <v>1</v>
      </c>
      <c r="D90" s="216" t="s">
        <v>2</v>
      </c>
      <c r="E90" s="216" t="s">
        <v>3</v>
      </c>
      <c r="F90" s="252"/>
      <c r="G90" s="218" t="s">
        <v>46</v>
      </c>
      <c r="H90" s="218"/>
      <c r="I90" s="216" t="s">
        <v>1</v>
      </c>
      <c r="J90" s="216" t="s">
        <v>2</v>
      </c>
      <c r="K90" s="216" t="s">
        <v>3</v>
      </c>
      <c r="L90" s="252"/>
      <c r="M90" s="218" t="s">
        <v>46</v>
      </c>
      <c r="N90" s="218"/>
      <c r="O90" s="216" t="s">
        <v>1</v>
      </c>
      <c r="P90" s="216" t="s">
        <v>2</v>
      </c>
      <c r="Q90" s="216" t="s">
        <v>3</v>
      </c>
    </row>
    <row r="91" spans="1:17" ht="16.5" thickTop="1" thickBot="1" x14ac:dyDescent="0.3">
      <c r="A91" s="219" t="s">
        <v>4</v>
      </c>
      <c r="B91" s="220" t="s">
        <v>5</v>
      </c>
      <c r="C91" s="221">
        <f>SUM(C92:C97)</f>
        <v>4</v>
      </c>
      <c r="D91" s="221">
        <f>SUM(D92:D97)</f>
        <v>9</v>
      </c>
      <c r="E91" s="221">
        <f>SUM(E92:E97)</f>
        <v>13</v>
      </c>
      <c r="F91" s="252"/>
      <c r="G91" s="219" t="s">
        <v>4</v>
      </c>
      <c r="H91" s="220" t="s">
        <v>5</v>
      </c>
      <c r="I91" s="221">
        <f>SUM(I92:I97)</f>
        <v>6</v>
      </c>
      <c r="J91" s="221">
        <f>SUM(J92:J97)</f>
        <v>9</v>
      </c>
      <c r="K91" s="222">
        <f>SUM(K92:K97)</f>
        <v>15</v>
      </c>
      <c r="L91" s="252"/>
      <c r="M91" s="219" t="s">
        <v>4</v>
      </c>
      <c r="N91" s="220" t="s">
        <v>5</v>
      </c>
      <c r="O91" s="221">
        <f>SUM(O92:O97)</f>
        <v>4</v>
      </c>
      <c r="P91" s="221">
        <f>SUM(P92:P97)</f>
        <v>9</v>
      </c>
      <c r="Q91" s="222">
        <f>SUM(Q92:Q97)</f>
        <v>13</v>
      </c>
    </row>
    <row r="92" spans="1:17" x14ac:dyDescent="0.25">
      <c r="A92" s="314" t="s">
        <v>10</v>
      </c>
      <c r="B92" s="315" t="s">
        <v>213</v>
      </c>
      <c r="C92" s="274">
        <v>0</v>
      </c>
      <c r="D92" s="226">
        <v>4</v>
      </c>
      <c r="E92" s="227">
        <f>D92+C92</f>
        <v>4</v>
      </c>
      <c r="F92" s="252"/>
      <c r="G92" s="314" t="s">
        <v>10</v>
      </c>
      <c r="H92" s="315" t="s">
        <v>213</v>
      </c>
      <c r="I92" s="274">
        <v>0</v>
      </c>
      <c r="J92" s="226">
        <v>4</v>
      </c>
      <c r="K92" s="227">
        <f>J92+I92</f>
        <v>4</v>
      </c>
      <c r="L92" s="252"/>
      <c r="M92" s="314" t="s">
        <v>10</v>
      </c>
      <c r="N92" s="315" t="s">
        <v>213</v>
      </c>
      <c r="O92" s="274">
        <v>0</v>
      </c>
      <c r="P92" s="226">
        <v>4</v>
      </c>
      <c r="Q92" s="227">
        <f>P92+O92</f>
        <v>4</v>
      </c>
    </row>
    <row r="93" spans="1:17" x14ac:dyDescent="0.25">
      <c r="A93" s="232" t="s">
        <v>265</v>
      </c>
      <c r="B93" s="315" t="s">
        <v>214</v>
      </c>
      <c r="C93" s="274">
        <v>0</v>
      </c>
      <c r="D93" s="226">
        <v>1</v>
      </c>
      <c r="E93" s="227">
        <f>D93+C93</f>
        <v>1</v>
      </c>
      <c r="F93" s="252"/>
      <c r="G93" s="232" t="s">
        <v>265</v>
      </c>
      <c r="H93" s="315" t="s">
        <v>214</v>
      </c>
      <c r="I93" s="274">
        <v>0</v>
      </c>
      <c r="J93" s="226">
        <v>1</v>
      </c>
      <c r="K93" s="227">
        <f>J93+I93</f>
        <v>1</v>
      </c>
      <c r="L93" s="252"/>
      <c r="M93" s="232" t="s">
        <v>265</v>
      </c>
      <c r="N93" s="315" t="s">
        <v>214</v>
      </c>
      <c r="O93" s="274">
        <v>0</v>
      </c>
      <c r="P93" s="226">
        <v>1</v>
      </c>
      <c r="Q93" s="227">
        <f>P93+O93</f>
        <v>1</v>
      </c>
    </row>
    <row r="94" spans="1:17" x14ac:dyDescent="0.25">
      <c r="A94" s="232" t="s">
        <v>278</v>
      </c>
      <c r="B94" s="315" t="s">
        <v>215</v>
      </c>
      <c r="C94" s="274">
        <v>0</v>
      </c>
      <c r="D94" s="226">
        <v>4</v>
      </c>
      <c r="E94" s="227">
        <f>D94+C94</f>
        <v>4</v>
      </c>
      <c r="F94" s="252"/>
      <c r="G94" s="232" t="s">
        <v>278</v>
      </c>
      <c r="H94" s="315" t="s">
        <v>215</v>
      </c>
      <c r="I94" s="274">
        <v>0</v>
      </c>
      <c r="J94" s="226">
        <v>4</v>
      </c>
      <c r="K94" s="227">
        <f>J94+I94</f>
        <v>4</v>
      </c>
      <c r="L94" s="252"/>
      <c r="M94" s="232" t="s">
        <v>278</v>
      </c>
      <c r="N94" s="315" t="s">
        <v>215</v>
      </c>
      <c r="O94" s="274">
        <v>0</v>
      </c>
      <c r="P94" s="226">
        <v>4</v>
      </c>
      <c r="Q94" s="227">
        <f>P94+O94</f>
        <v>4</v>
      </c>
    </row>
    <row r="95" spans="1:17" x14ac:dyDescent="0.25">
      <c r="A95" s="232" t="s">
        <v>578</v>
      </c>
      <c r="B95" s="315" t="s">
        <v>186</v>
      </c>
      <c r="C95" s="274">
        <v>2</v>
      </c>
      <c r="D95" s="226" t="s">
        <v>27</v>
      </c>
      <c r="E95" s="227">
        <v>2</v>
      </c>
      <c r="F95" s="252"/>
      <c r="G95" s="232" t="s">
        <v>578</v>
      </c>
      <c r="H95" s="315" t="s">
        <v>186</v>
      </c>
      <c r="I95" s="274">
        <v>2</v>
      </c>
      <c r="J95" s="274" t="s">
        <v>27</v>
      </c>
      <c r="K95" s="227">
        <v>2</v>
      </c>
      <c r="L95" s="252"/>
      <c r="M95" s="232" t="s">
        <v>577</v>
      </c>
      <c r="N95" s="315" t="s">
        <v>186</v>
      </c>
      <c r="O95" s="274">
        <v>2</v>
      </c>
      <c r="P95" s="274" t="s">
        <v>27</v>
      </c>
      <c r="Q95" s="227">
        <v>2</v>
      </c>
    </row>
    <row r="96" spans="1:17" x14ac:dyDescent="0.25">
      <c r="A96" s="232" t="s">
        <v>578</v>
      </c>
      <c r="B96" s="315" t="s">
        <v>186</v>
      </c>
      <c r="C96" s="274">
        <v>2</v>
      </c>
      <c r="D96" s="226" t="s">
        <v>27</v>
      </c>
      <c r="E96" s="227">
        <v>2</v>
      </c>
      <c r="F96" s="252"/>
      <c r="G96" s="232" t="s">
        <v>578</v>
      </c>
      <c r="H96" s="315" t="s">
        <v>186</v>
      </c>
      <c r="I96" s="274">
        <v>2</v>
      </c>
      <c r="J96" s="274" t="s">
        <v>27</v>
      </c>
      <c r="K96" s="227">
        <v>2</v>
      </c>
      <c r="L96" s="252"/>
      <c r="M96" s="232" t="s">
        <v>577</v>
      </c>
      <c r="N96" s="315" t="s">
        <v>186</v>
      </c>
      <c r="O96" s="234">
        <v>2</v>
      </c>
      <c r="P96" s="234" t="s">
        <v>27</v>
      </c>
      <c r="Q96" s="235">
        <v>2</v>
      </c>
    </row>
    <row r="97" spans="1:17" ht="15.75" thickBot="1" x14ac:dyDescent="0.3">
      <c r="A97" s="316" t="s">
        <v>10</v>
      </c>
      <c r="B97" s="312" t="s">
        <v>10</v>
      </c>
      <c r="C97" s="313" t="s">
        <v>10</v>
      </c>
      <c r="D97" s="295" t="s">
        <v>10</v>
      </c>
      <c r="E97" s="227" t="s">
        <v>10</v>
      </c>
      <c r="F97" s="252"/>
      <c r="G97" s="232" t="s">
        <v>578</v>
      </c>
      <c r="H97" s="308" t="s">
        <v>186</v>
      </c>
      <c r="I97" s="250">
        <v>2</v>
      </c>
      <c r="J97" s="250">
        <v>0</v>
      </c>
      <c r="K97" s="242">
        <v>2</v>
      </c>
      <c r="L97" s="252"/>
      <c r="M97" s="232" t="s">
        <v>10</v>
      </c>
      <c r="N97" s="315" t="s">
        <v>10</v>
      </c>
      <c r="O97" s="234" t="s">
        <v>10</v>
      </c>
      <c r="P97" s="234" t="s">
        <v>10</v>
      </c>
      <c r="Q97" s="235" t="s">
        <v>10</v>
      </c>
    </row>
    <row r="98" spans="1:17" ht="16.5" thickTop="1" thickBot="1" x14ac:dyDescent="0.3">
      <c r="A98" s="317"/>
      <c r="B98" s="317"/>
      <c r="C98" s="318" t="s">
        <v>1</v>
      </c>
      <c r="D98" s="318" t="s">
        <v>2</v>
      </c>
      <c r="E98" s="216" t="s">
        <v>3</v>
      </c>
      <c r="F98" s="252"/>
      <c r="G98" s="317"/>
      <c r="H98" s="317"/>
      <c r="I98" s="216" t="s">
        <v>1</v>
      </c>
      <c r="J98" s="216" t="s">
        <v>2</v>
      </c>
      <c r="K98" s="216" t="s">
        <v>3</v>
      </c>
      <c r="L98" s="252"/>
      <c r="M98" s="319"/>
      <c r="N98" s="320"/>
      <c r="O98" s="216" t="s">
        <v>1</v>
      </c>
      <c r="P98" s="216" t="s">
        <v>2</v>
      </c>
      <c r="Q98" s="216" t="s">
        <v>3</v>
      </c>
    </row>
    <row r="99" spans="1:17" ht="16.5" thickTop="1" thickBot="1" x14ac:dyDescent="0.3">
      <c r="A99" s="317"/>
      <c r="B99" s="321" t="s">
        <v>33</v>
      </c>
      <c r="C99" s="216">
        <f>C91+C75+C55+C39+C23+C5+I5+O5</f>
        <v>116</v>
      </c>
      <c r="D99" s="216">
        <f>D75+D55+D39+D23+D5+J5+P5+D91</f>
        <v>34</v>
      </c>
      <c r="E99" s="216">
        <f>C99+D99</f>
        <v>150</v>
      </c>
      <c r="F99" s="252"/>
      <c r="G99" s="317"/>
      <c r="H99" s="321" t="s">
        <v>33</v>
      </c>
      <c r="I99" s="216">
        <f>I91+I75+I55+I39+I23+C5+I5+O5</f>
        <v>118</v>
      </c>
      <c r="J99" s="216">
        <f>J91+J75+J55+J39+J23+D5+J5+P5</f>
        <v>32</v>
      </c>
      <c r="K99" s="216">
        <f>I99+J99</f>
        <v>150</v>
      </c>
      <c r="L99" s="252"/>
      <c r="M99" s="317"/>
      <c r="N99" s="321" t="s">
        <v>33</v>
      </c>
      <c r="O99" s="216">
        <f>O91+O75+O55+O39+O23+O5+I5+C5</f>
        <v>115</v>
      </c>
      <c r="P99" s="216">
        <f>P91+P75+P55+P39+P23+P5+J5+D5</f>
        <v>35</v>
      </c>
      <c r="Q99" s="216">
        <f>O99+P99</f>
        <v>150</v>
      </c>
    </row>
    <row r="100" spans="1:17" ht="15.75" thickTop="1" x14ac:dyDescent="0.25">
      <c r="A100" t="s">
        <v>514</v>
      </c>
    </row>
    <row r="101" spans="1:17" x14ac:dyDescent="0.25">
      <c r="A101" t="s">
        <v>266</v>
      </c>
      <c r="B101" t="s">
        <v>267</v>
      </c>
      <c r="C101" t="s">
        <v>10</v>
      </c>
      <c r="N101" t="s">
        <v>10</v>
      </c>
    </row>
    <row r="102" spans="1:17" x14ac:dyDescent="0.25">
      <c r="A102" t="s">
        <v>268</v>
      </c>
      <c r="B102" t="s">
        <v>271</v>
      </c>
    </row>
    <row r="103" spans="1:17" x14ac:dyDescent="0.25">
      <c r="A103" t="s">
        <v>269</v>
      </c>
      <c r="B103" t="s">
        <v>272</v>
      </c>
    </row>
    <row r="104" spans="1:17" x14ac:dyDescent="0.25">
      <c r="A104" t="s">
        <v>270</v>
      </c>
      <c r="B104" t="s">
        <v>273</v>
      </c>
    </row>
    <row r="105" spans="1:17" x14ac:dyDescent="0.25">
      <c r="A105" t="s">
        <v>515</v>
      </c>
    </row>
    <row r="106" spans="1:17" x14ac:dyDescent="0.25">
      <c r="A106" t="s">
        <v>266</v>
      </c>
      <c r="B106" t="s">
        <v>274</v>
      </c>
      <c r="C106" t="s">
        <v>10</v>
      </c>
    </row>
    <row r="107" spans="1:17" x14ac:dyDescent="0.25">
      <c r="A107" t="s">
        <v>268</v>
      </c>
      <c r="B107" t="s">
        <v>275</v>
      </c>
      <c r="D107" t="s">
        <v>10</v>
      </c>
      <c r="E107" t="s">
        <v>10</v>
      </c>
    </row>
    <row r="108" spans="1:17" x14ac:dyDescent="0.25">
      <c r="A108" t="s">
        <v>269</v>
      </c>
      <c r="B108" t="s">
        <v>276</v>
      </c>
      <c r="D108" t="s">
        <v>10</v>
      </c>
      <c r="E108" t="s">
        <v>10</v>
      </c>
    </row>
    <row r="109" spans="1:17" x14ac:dyDescent="0.25">
      <c r="A109" t="s">
        <v>270</v>
      </c>
      <c r="B109" t="s">
        <v>277</v>
      </c>
      <c r="D109" t="s">
        <v>10</v>
      </c>
      <c r="E109" t="s">
        <v>10</v>
      </c>
    </row>
  </sheetData>
  <mergeCells count="21">
    <mergeCell ref="A21:E21"/>
    <mergeCell ref="G21:K21"/>
    <mergeCell ref="M21:Q21"/>
    <mergeCell ref="A22:B22"/>
    <mergeCell ref="G22:H22"/>
    <mergeCell ref="M37:Q37"/>
    <mergeCell ref="M53:Q53"/>
    <mergeCell ref="M73:Q73"/>
    <mergeCell ref="M89:Q89"/>
    <mergeCell ref="A1:Q1"/>
    <mergeCell ref="G37:K37"/>
    <mergeCell ref="G38:H38"/>
    <mergeCell ref="G53:K53"/>
    <mergeCell ref="G73:K73"/>
    <mergeCell ref="G89:K89"/>
    <mergeCell ref="A37:E37"/>
    <mergeCell ref="A38:B38"/>
    <mergeCell ref="A53:E53"/>
    <mergeCell ref="A73:E73"/>
    <mergeCell ref="A89:E89"/>
    <mergeCell ref="G4:H4"/>
  </mergeCells>
  <pageMargins left="1.23" right="0.15" top="0.36" bottom="0.37" header="0.3" footer="0.3"/>
  <pageSetup paperSize="5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0"/>
  <sheetViews>
    <sheetView topLeftCell="A30" workbookViewId="0">
      <selection activeCell="C40" sqref="C40"/>
    </sheetView>
  </sheetViews>
  <sheetFormatPr defaultRowHeight="15" x14ac:dyDescent="0.25"/>
  <cols>
    <col min="1" max="1" width="44.42578125" customWidth="1"/>
    <col min="2" max="2" width="30.140625" customWidth="1"/>
    <col min="3" max="3" width="36.85546875" customWidth="1"/>
    <col min="5" max="5" width="43.140625" customWidth="1"/>
    <col min="6" max="6" width="27.7109375" customWidth="1"/>
    <col min="7" max="7" width="25.42578125" customWidth="1"/>
    <col min="9" max="9" width="42.5703125" customWidth="1"/>
    <col min="10" max="10" width="21.7109375" customWidth="1"/>
    <col min="11" max="11" width="50.140625" customWidth="1"/>
  </cols>
  <sheetData>
    <row r="1" spans="1:3" ht="15.75" x14ac:dyDescent="0.25">
      <c r="A1" s="324" t="s">
        <v>551</v>
      </c>
      <c r="B1" s="324" t="s">
        <v>552</v>
      </c>
      <c r="C1" s="324" t="s">
        <v>553</v>
      </c>
    </row>
    <row r="2" spans="1:3" ht="15.75" x14ac:dyDescent="0.25">
      <c r="A2" s="324"/>
      <c r="B2" s="324"/>
      <c r="C2" s="324"/>
    </row>
    <row r="3" spans="1:3" ht="15.75" x14ac:dyDescent="0.25">
      <c r="A3" s="324" t="s">
        <v>556</v>
      </c>
      <c r="B3" s="324"/>
      <c r="C3" s="324"/>
    </row>
    <row r="4" spans="1:3" ht="15.75" x14ac:dyDescent="0.25">
      <c r="A4" s="324"/>
      <c r="B4" s="324"/>
      <c r="C4" s="324"/>
    </row>
    <row r="5" spans="1:3" ht="15.75" x14ac:dyDescent="0.25">
      <c r="A5" s="325" t="s">
        <v>87</v>
      </c>
      <c r="B5" s="326" t="s">
        <v>554</v>
      </c>
      <c r="C5" s="326" t="s">
        <v>555</v>
      </c>
    </row>
    <row r="6" spans="1:3" ht="15.75" x14ac:dyDescent="0.25">
      <c r="A6" s="327" t="s">
        <v>93</v>
      </c>
      <c r="B6" s="326" t="s">
        <v>340</v>
      </c>
      <c r="C6" s="326"/>
    </row>
    <row r="7" spans="1:3" ht="15.75" x14ac:dyDescent="0.25">
      <c r="A7" s="327" t="s">
        <v>94</v>
      </c>
      <c r="B7" s="326"/>
      <c r="C7" s="326"/>
    </row>
    <row r="8" spans="1:3" ht="15.75" x14ac:dyDescent="0.25">
      <c r="A8" s="328" t="s">
        <v>95</v>
      </c>
      <c r="B8" s="326"/>
      <c r="C8" s="326"/>
    </row>
    <row r="9" spans="1:3" ht="15.75" x14ac:dyDescent="0.25">
      <c r="A9" s="324"/>
      <c r="B9" s="324"/>
      <c r="C9" s="324"/>
    </row>
    <row r="10" spans="1:3" ht="15.75" x14ac:dyDescent="0.25">
      <c r="A10" s="324" t="s">
        <v>557</v>
      </c>
      <c r="B10" s="324"/>
      <c r="C10" s="324"/>
    </row>
    <row r="11" spans="1:3" ht="15.75" x14ac:dyDescent="0.25">
      <c r="A11" s="324"/>
      <c r="B11" s="324"/>
      <c r="C11" s="324"/>
    </row>
    <row r="12" spans="1:3" ht="15.75" x14ac:dyDescent="0.25">
      <c r="A12" s="329" t="s">
        <v>100</v>
      </c>
      <c r="B12" s="326" t="s">
        <v>341</v>
      </c>
      <c r="C12" s="326" t="s">
        <v>340</v>
      </c>
    </row>
    <row r="13" spans="1:3" ht="15.75" x14ac:dyDescent="0.25">
      <c r="A13" s="329" t="s">
        <v>101</v>
      </c>
      <c r="B13" s="326" t="s">
        <v>592</v>
      </c>
      <c r="C13" s="326"/>
    </row>
    <row r="14" spans="1:3" ht="15.75" x14ac:dyDescent="0.25">
      <c r="A14" s="329" t="s">
        <v>102</v>
      </c>
      <c r="B14" s="326"/>
      <c r="C14" s="326"/>
    </row>
    <row r="15" spans="1:3" ht="15.75" x14ac:dyDescent="0.25">
      <c r="A15" s="325" t="s">
        <v>88</v>
      </c>
      <c r="B15" s="326"/>
      <c r="C15" s="326"/>
    </row>
    <row r="16" spans="1:3" ht="15.75" x14ac:dyDescent="0.25">
      <c r="A16" s="324"/>
      <c r="B16" s="324"/>
      <c r="C16" s="324"/>
    </row>
    <row r="17" spans="1:11" ht="15.75" x14ac:dyDescent="0.25">
      <c r="A17" s="324" t="s">
        <v>558</v>
      </c>
      <c r="B17" s="324"/>
      <c r="C17" s="324"/>
    </row>
    <row r="18" spans="1:11" ht="15.75" x14ac:dyDescent="0.25">
      <c r="A18" s="324"/>
      <c r="B18" s="324"/>
      <c r="C18" s="324"/>
    </row>
    <row r="19" spans="1:11" ht="15.75" x14ac:dyDescent="0.25">
      <c r="A19" s="327" t="s">
        <v>133</v>
      </c>
      <c r="B19" s="326"/>
      <c r="C19" s="326"/>
    </row>
    <row r="20" spans="1:11" ht="15.75" x14ac:dyDescent="0.25">
      <c r="A20" s="327" t="s">
        <v>104</v>
      </c>
      <c r="B20" s="326" t="s">
        <v>340</v>
      </c>
      <c r="C20" s="326" t="s">
        <v>563</v>
      </c>
    </row>
    <row r="21" spans="1:11" ht="15.75" x14ac:dyDescent="0.25">
      <c r="A21" s="327" t="s">
        <v>105</v>
      </c>
      <c r="B21" s="326" t="s">
        <v>341</v>
      </c>
      <c r="C21" s="326" t="s">
        <v>340</v>
      </c>
    </row>
    <row r="22" spans="1:11" ht="15.75" x14ac:dyDescent="0.25">
      <c r="A22" s="327" t="s">
        <v>106</v>
      </c>
      <c r="B22" s="326"/>
      <c r="C22" s="326"/>
    </row>
    <row r="23" spans="1:11" ht="15.75" x14ac:dyDescent="0.25">
      <c r="A23" s="327" t="s">
        <v>109</v>
      </c>
      <c r="B23" s="326" t="s">
        <v>584</v>
      </c>
      <c r="C23" s="326"/>
    </row>
    <row r="24" spans="1:11" ht="15.75" x14ac:dyDescent="0.25">
      <c r="A24" s="327" t="s">
        <v>111</v>
      </c>
      <c r="B24" s="326" t="s">
        <v>340</v>
      </c>
      <c r="C24" s="326"/>
    </row>
    <row r="25" spans="1:11" ht="15.75" x14ac:dyDescent="0.25">
      <c r="A25" s="327" t="s">
        <v>134</v>
      </c>
      <c r="B25" s="326"/>
      <c r="C25" s="326"/>
    </row>
    <row r="26" spans="1:11" ht="15.75" x14ac:dyDescent="0.25">
      <c r="A26" s="327" t="s">
        <v>107</v>
      </c>
      <c r="B26" s="326"/>
      <c r="C26" s="326"/>
    </row>
    <row r="27" spans="1:11" ht="15.75" x14ac:dyDescent="0.25">
      <c r="A27" s="330" t="s">
        <v>108</v>
      </c>
      <c r="B27" s="326"/>
      <c r="C27" s="326" t="s">
        <v>587</v>
      </c>
    </row>
    <row r="28" spans="1:11" ht="15.75" x14ac:dyDescent="0.25">
      <c r="A28" s="327" t="s">
        <v>120</v>
      </c>
      <c r="B28" s="326"/>
      <c r="C28" s="326"/>
    </row>
    <row r="29" spans="1:11" ht="15.75" x14ac:dyDescent="0.25">
      <c r="A29" s="324"/>
      <c r="B29" s="324"/>
      <c r="C29" s="324"/>
    </row>
    <row r="30" spans="1:11" ht="15.75" x14ac:dyDescent="0.25">
      <c r="A30" s="331" t="s">
        <v>564</v>
      </c>
      <c r="B30" s="324"/>
      <c r="C30" s="324"/>
      <c r="E30" s="324" t="s">
        <v>565</v>
      </c>
      <c r="F30" s="324"/>
      <c r="G30" s="324"/>
      <c r="I30" s="324" t="s">
        <v>566</v>
      </c>
      <c r="J30" s="324"/>
      <c r="K30" s="324"/>
    </row>
    <row r="31" spans="1:11" ht="15.75" x14ac:dyDescent="0.25">
      <c r="A31" s="324"/>
      <c r="B31" s="324"/>
      <c r="C31" s="324"/>
      <c r="E31" s="324"/>
      <c r="F31" s="324"/>
      <c r="G31" s="324"/>
      <c r="I31" s="324"/>
      <c r="J31" s="324"/>
      <c r="K31" s="324"/>
    </row>
    <row r="32" spans="1:11" ht="15.75" x14ac:dyDescent="0.25">
      <c r="A32" s="325" t="s">
        <v>135</v>
      </c>
      <c r="B32" s="326"/>
      <c r="C32" s="326"/>
      <c r="E32" s="15" t="s">
        <v>135</v>
      </c>
      <c r="F32" s="326"/>
      <c r="G32" s="326"/>
      <c r="I32" s="15" t="s">
        <v>135</v>
      </c>
      <c r="J32" s="326"/>
      <c r="K32" s="326"/>
    </row>
    <row r="33" spans="1:21" ht="15.75" x14ac:dyDescent="0.25">
      <c r="A33" s="344" t="s">
        <v>110</v>
      </c>
      <c r="B33" s="345"/>
      <c r="C33" s="345" t="s">
        <v>587</v>
      </c>
      <c r="D33" s="346"/>
      <c r="E33" s="133" t="s">
        <v>110</v>
      </c>
      <c r="F33" s="345" t="s">
        <v>587</v>
      </c>
      <c r="G33" s="345"/>
      <c r="H33" s="346"/>
      <c r="I33" s="133" t="s">
        <v>110</v>
      </c>
      <c r="J33" s="345" t="s">
        <v>587</v>
      </c>
      <c r="K33" s="326"/>
    </row>
    <row r="34" spans="1:21" ht="15.75" x14ac:dyDescent="0.25">
      <c r="A34" s="344" t="s">
        <v>114</v>
      </c>
      <c r="B34" s="345"/>
      <c r="C34" s="345"/>
      <c r="D34" s="346"/>
      <c r="E34" s="133" t="s">
        <v>114</v>
      </c>
      <c r="F34" s="345"/>
      <c r="G34" s="345"/>
      <c r="H34" s="346"/>
      <c r="I34" s="133" t="s">
        <v>114</v>
      </c>
      <c r="J34" s="345"/>
      <c r="K34" s="326"/>
    </row>
    <row r="35" spans="1:21" ht="15.75" x14ac:dyDescent="0.25">
      <c r="A35" s="327" t="s">
        <v>112</v>
      </c>
      <c r="B35" s="326"/>
      <c r="C35" s="326"/>
      <c r="E35" s="12" t="s">
        <v>112</v>
      </c>
      <c r="F35" s="326"/>
      <c r="G35" s="326"/>
      <c r="I35" s="12" t="s">
        <v>112</v>
      </c>
      <c r="J35" s="326"/>
      <c r="K35" s="326"/>
    </row>
    <row r="36" spans="1:21" ht="15.75" x14ac:dyDescent="0.25">
      <c r="A36" s="332" t="s">
        <v>136</v>
      </c>
      <c r="B36" s="326" t="s">
        <v>580</v>
      </c>
      <c r="C36" s="326"/>
      <c r="E36" s="12" t="s">
        <v>115</v>
      </c>
      <c r="F36" s="326" t="s">
        <v>358</v>
      </c>
      <c r="G36" s="326"/>
      <c r="I36" s="15" t="s">
        <v>136</v>
      </c>
      <c r="J36" s="326"/>
      <c r="K36" s="326"/>
    </row>
    <row r="37" spans="1:21" ht="15.75" x14ac:dyDescent="0.25">
      <c r="A37" s="327" t="s">
        <v>137</v>
      </c>
      <c r="B37" s="326" t="s">
        <v>360</v>
      </c>
      <c r="C37" s="326"/>
      <c r="E37" s="12" t="s">
        <v>141</v>
      </c>
      <c r="F37" s="326"/>
      <c r="G37" s="326"/>
      <c r="I37" s="12" t="s">
        <v>103</v>
      </c>
      <c r="J37" s="326"/>
      <c r="K37" s="326"/>
    </row>
    <row r="38" spans="1:21" ht="15.75" x14ac:dyDescent="0.25">
      <c r="A38" s="327" t="s">
        <v>486</v>
      </c>
      <c r="B38" s="326"/>
      <c r="C38" s="326"/>
      <c r="E38" s="12" t="s">
        <v>142</v>
      </c>
      <c r="F38" s="326"/>
      <c r="G38" s="326"/>
      <c r="I38" s="12" t="s">
        <v>139</v>
      </c>
      <c r="J38" s="326"/>
      <c r="K38" s="326"/>
    </row>
    <row r="39" spans="1:21" ht="15.75" x14ac:dyDescent="0.25">
      <c r="A39" s="327" t="s">
        <v>191</v>
      </c>
      <c r="B39" s="326" t="s">
        <v>583</v>
      </c>
      <c r="C39" s="326"/>
      <c r="E39" s="12" t="s">
        <v>103</v>
      </c>
      <c r="F39" s="326"/>
      <c r="G39" s="326"/>
      <c r="I39" s="12" t="s">
        <v>197</v>
      </c>
      <c r="J39" s="326"/>
      <c r="K39" s="326"/>
    </row>
    <row r="40" spans="1:21" ht="15.75" x14ac:dyDescent="0.25">
      <c r="A40" s="327" t="s">
        <v>138</v>
      </c>
      <c r="B40" s="326"/>
      <c r="C40" s="326"/>
      <c r="E40" s="12" t="s">
        <v>139</v>
      </c>
      <c r="F40" s="326"/>
      <c r="G40" s="326"/>
      <c r="I40" s="124" t="s">
        <v>140</v>
      </c>
      <c r="J40" s="326"/>
      <c r="K40" s="326"/>
    </row>
    <row r="41" spans="1:21" ht="15.75" x14ac:dyDescent="0.25">
      <c r="A41" s="330" t="s">
        <v>192</v>
      </c>
      <c r="B41" s="326"/>
      <c r="C41" s="326"/>
      <c r="E41" s="12" t="s">
        <v>197</v>
      </c>
      <c r="F41" s="326"/>
      <c r="G41" s="326"/>
      <c r="I41" s="124" t="s">
        <v>194</v>
      </c>
      <c r="J41" s="326"/>
      <c r="K41" s="326"/>
    </row>
    <row r="42" spans="1:21" ht="15.75" x14ac:dyDescent="0.25">
      <c r="A42" s="327" t="s">
        <v>103</v>
      </c>
      <c r="B42" s="343" t="s">
        <v>582</v>
      </c>
      <c r="C42" s="326"/>
      <c r="E42" s="124" t="s">
        <v>140</v>
      </c>
      <c r="F42" s="326"/>
      <c r="G42" s="326"/>
      <c r="I42" s="333" t="s">
        <v>198</v>
      </c>
      <c r="J42" s="326"/>
      <c r="K42" s="326"/>
    </row>
    <row r="43" spans="1:21" ht="15.75" x14ac:dyDescent="0.25">
      <c r="A43" s="324"/>
      <c r="B43" s="324"/>
      <c r="C43" s="324"/>
    </row>
    <row r="44" spans="1:21" ht="15.75" x14ac:dyDescent="0.25">
      <c r="A44" s="331" t="s">
        <v>567</v>
      </c>
      <c r="B44" s="324"/>
      <c r="C44" s="324"/>
      <c r="E44" s="324" t="s">
        <v>568</v>
      </c>
      <c r="F44" s="324"/>
      <c r="G44" s="324"/>
      <c r="I44" s="324" t="s">
        <v>569</v>
      </c>
    </row>
    <row r="46" spans="1:21" x14ac:dyDescent="0.25">
      <c r="A46" s="168" t="s">
        <v>143</v>
      </c>
      <c r="B46" s="336"/>
      <c r="C46" s="337"/>
      <c r="D46" s="98" t="s">
        <v>10</v>
      </c>
      <c r="E46" s="168" t="s">
        <v>143</v>
      </c>
      <c r="F46" s="13"/>
      <c r="G46" s="13"/>
      <c r="H46" s="335"/>
      <c r="I46" s="168" t="s">
        <v>143</v>
      </c>
      <c r="J46" s="336"/>
      <c r="K46" s="337"/>
      <c r="L46" s="98"/>
      <c r="M46" s="98"/>
      <c r="N46" s="98"/>
      <c r="O46" s="98"/>
      <c r="P46" s="339"/>
      <c r="Q46" s="98"/>
      <c r="R46" s="340"/>
      <c r="S46" s="338"/>
      <c r="T46" s="98"/>
      <c r="U46" s="98"/>
    </row>
    <row r="47" spans="1:21" x14ac:dyDescent="0.25">
      <c r="A47" s="168" t="s">
        <v>333</v>
      </c>
      <c r="B47" s="336"/>
      <c r="C47" s="13"/>
      <c r="D47" s="98" t="s">
        <v>10</v>
      </c>
      <c r="E47" s="168" t="s">
        <v>333</v>
      </c>
      <c r="F47" s="13"/>
      <c r="G47" s="13"/>
      <c r="H47" s="335"/>
      <c r="I47" s="168" t="s">
        <v>333</v>
      </c>
      <c r="J47" s="336"/>
      <c r="K47" s="13"/>
      <c r="L47" s="98"/>
      <c r="M47" s="98"/>
      <c r="N47" s="98"/>
      <c r="O47" s="98"/>
      <c r="P47" s="339"/>
      <c r="Q47" s="98"/>
      <c r="R47" s="340"/>
      <c r="S47" s="98"/>
      <c r="T47" s="98"/>
      <c r="U47" s="98"/>
    </row>
    <row r="48" spans="1:21" x14ac:dyDescent="0.25">
      <c r="A48" s="12" t="s">
        <v>151</v>
      </c>
      <c r="B48" s="336"/>
      <c r="C48" s="13"/>
      <c r="D48" s="98" t="s">
        <v>10</v>
      </c>
      <c r="E48" s="120" t="s">
        <v>154</v>
      </c>
      <c r="F48" s="13" t="s">
        <v>573</v>
      </c>
      <c r="G48" s="13"/>
      <c r="H48" s="335"/>
      <c r="I48" s="12" t="s">
        <v>151</v>
      </c>
      <c r="J48" s="336"/>
      <c r="K48" s="13"/>
      <c r="L48" s="98"/>
      <c r="M48" s="98"/>
      <c r="N48" s="98"/>
      <c r="O48" s="98"/>
      <c r="P48" s="339"/>
      <c r="Q48" s="98"/>
      <c r="R48" s="340"/>
      <c r="S48" s="98"/>
      <c r="T48" s="98"/>
      <c r="U48" s="98"/>
    </row>
    <row r="49" spans="1:21" x14ac:dyDescent="0.25">
      <c r="A49" s="12" t="s">
        <v>200</v>
      </c>
      <c r="B49" s="336"/>
      <c r="C49" s="13"/>
      <c r="D49" s="98" t="s">
        <v>10</v>
      </c>
      <c r="E49" s="12" t="s">
        <v>117</v>
      </c>
      <c r="F49" s="13"/>
      <c r="G49" s="13"/>
      <c r="H49" s="335"/>
      <c r="I49" s="12" t="s">
        <v>200</v>
      </c>
      <c r="J49" s="336"/>
      <c r="K49" s="13"/>
      <c r="L49" s="98"/>
      <c r="M49" s="98"/>
      <c r="N49" s="98"/>
      <c r="O49" s="98"/>
      <c r="P49" s="339"/>
      <c r="Q49" s="98"/>
      <c r="R49" s="340"/>
      <c r="S49" s="98"/>
      <c r="T49" s="98"/>
      <c r="U49" s="98"/>
    </row>
    <row r="50" spans="1:21" x14ac:dyDescent="0.25">
      <c r="A50" s="12" t="s">
        <v>147</v>
      </c>
      <c r="B50" s="336" t="s">
        <v>595</v>
      </c>
      <c r="C50" s="13"/>
      <c r="D50" s="98" t="s">
        <v>10</v>
      </c>
      <c r="E50" s="12" t="s">
        <v>158</v>
      </c>
      <c r="F50" s="13" t="s">
        <v>358</v>
      </c>
      <c r="G50" s="13"/>
      <c r="H50" s="335"/>
      <c r="I50" s="120" t="s">
        <v>154</v>
      </c>
      <c r="J50" s="336" t="s">
        <v>574</v>
      </c>
      <c r="K50" s="13" t="s">
        <v>575</v>
      </c>
      <c r="L50" s="98"/>
      <c r="M50" s="98"/>
      <c r="N50" s="98"/>
      <c r="O50" s="98"/>
      <c r="P50" s="339"/>
      <c r="Q50" s="98"/>
      <c r="R50" s="340"/>
      <c r="S50" s="98"/>
      <c r="T50" s="98"/>
      <c r="U50" s="98"/>
    </row>
    <row r="51" spans="1:21" x14ac:dyDescent="0.25">
      <c r="A51" s="12" t="s">
        <v>148</v>
      </c>
      <c r="B51" s="336" t="s">
        <v>360</v>
      </c>
      <c r="C51" s="13"/>
      <c r="D51" s="98" t="s">
        <v>10</v>
      </c>
      <c r="E51" s="12" t="s">
        <v>153</v>
      </c>
      <c r="F51" s="13"/>
      <c r="G51" s="13"/>
      <c r="H51" s="335"/>
      <c r="I51" s="12" t="s">
        <v>202</v>
      </c>
      <c r="J51" s="336" t="s">
        <v>589</v>
      </c>
      <c r="K51" s="13"/>
      <c r="L51" s="98"/>
      <c r="M51" s="98"/>
      <c r="N51" s="98"/>
      <c r="O51" s="340"/>
      <c r="P51" s="339"/>
      <c r="Q51" s="98"/>
      <c r="R51" s="340"/>
      <c r="S51" s="98"/>
      <c r="T51" s="98"/>
      <c r="U51" s="98"/>
    </row>
    <row r="52" spans="1:21" x14ac:dyDescent="0.25">
      <c r="A52" s="12" t="s">
        <v>149</v>
      </c>
      <c r="B52" s="336"/>
      <c r="C52" s="13"/>
      <c r="D52" s="98" t="s">
        <v>10</v>
      </c>
      <c r="E52" s="12" t="s">
        <v>155</v>
      </c>
      <c r="F52" s="13"/>
      <c r="G52" s="13"/>
      <c r="H52" s="335"/>
      <c r="I52" s="12" t="s">
        <v>201</v>
      </c>
      <c r="J52" s="336" t="s">
        <v>589</v>
      </c>
      <c r="K52" s="13"/>
      <c r="L52" s="98"/>
      <c r="M52" s="98"/>
      <c r="N52" s="98"/>
      <c r="O52" s="340"/>
      <c r="P52" s="339"/>
      <c r="Q52" s="98"/>
      <c r="R52" s="340"/>
      <c r="S52" s="98"/>
      <c r="T52" s="98"/>
      <c r="U52" s="98"/>
    </row>
    <row r="53" spans="1:21" x14ac:dyDescent="0.25">
      <c r="A53" s="12" t="s">
        <v>150</v>
      </c>
      <c r="B53" s="336"/>
      <c r="C53" s="13"/>
      <c r="D53" s="98" t="s">
        <v>10</v>
      </c>
      <c r="E53" s="12" t="s">
        <v>156</v>
      </c>
      <c r="F53" s="13"/>
      <c r="G53" s="13"/>
      <c r="H53" s="335"/>
      <c r="I53" s="121" t="s">
        <v>199</v>
      </c>
      <c r="J53" s="336"/>
      <c r="K53" s="13"/>
      <c r="L53" s="98"/>
      <c r="M53" s="98"/>
      <c r="N53" s="98"/>
      <c r="O53" s="98"/>
      <c r="P53" s="339"/>
      <c r="Q53" s="98"/>
      <c r="R53" s="340"/>
      <c r="S53" s="98"/>
      <c r="T53" s="98"/>
      <c r="U53" s="98"/>
    </row>
    <row r="54" spans="1:21" x14ac:dyDescent="0.25">
      <c r="A54" s="12" t="s">
        <v>145</v>
      </c>
      <c r="B54" s="336" t="s">
        <v>595</v>
      </c>
      <c r="C54" s="13"/>
      <c r="D54" s="98" t="s">
        <v>10</v>
      </c>
      <c r="E54" s="12" t="s">
        <v>157</v>
      </c>
      <c r="F54" s="13"/>
      <c r="G54" s="13"/>
      <c r="H54" s="335"/>
      <c r="I54" s="12" t="s">
        <v>153</v>
      </c>
      <c r="J54" s="336"/>
      <c r="K54" s="13"/>
      <c r="L54" s="98"/>
      <c r="M54" s="98"/>
      <c r="N54" s="98"/>
      <c r="O54" s="98"/>
      <c r="P54" s="339"/>
      <c r="Q54" s="98"/>
      <c r="R54" s="340"/>
      <c r="S54" s="98"/>
      <c r="T54" s="98"/>
      <c r="U54" s="98"/>
    </row>
    <row r="55" spans="1:21" x14ac:dyDescent="0.25">
      <c r="A55" s="12" t="s">
        <v>146</v>
      </c>
      <c r="B55" s="336"/>
      <c r="C55" s="13"/>
      <c r="D55" s="98" t="s">
        <v>10</v>
      </c>
      <c r="E55" s="121" t="s">
        <v>118</v>
      </c>
      <c r="F55" s="13"/>
      <c r="G55" s="13"/>
      <c r="H55" s="335"/>
      <c r="I55" s="12" t="s">
        <v>156</v>
      </c>
      <c r="J55" s="336"/>
      <c r="K55" s="13"/>
      <c r="L55" s="98"/>
      <c r="M55" s="98"/>
      <c r="N55" s="98"/>
      <c r="O55" s="98"/>
      <c r="P55" s="339"/>
      <c r="Q55" s="98"/>
      <c r="R55" s="340"/>
      <c r="S55" s="98"/>
      <c r="T55" s="98"/>
      <c r="U55" s="98"/>
    </row>
    <row r="56" spans="1:21" x14ac:dyDescent="0.25">
      <c r="A56" s="12" t="s">
        <v>152</v>
      </c>
      <c r="B56" s="336"/>
      <c r="C56" s="13"/>
      <c r="D56" s="98" t="s">
        <v>10</v>
      </c>
      <c r="E56" s="121" t="s">
        <v>116</v>
      </c>
      <c r="F56" s="13"/>
      <c r="G56" s="13"/>
      <c r="H56" s="335"/>
      <c r="I56" s="12" t="s">
        <v>334</v>
      </c>
      <c r="J56" s="336"/>
      <c r="K56" s="13"/>
      <c r="L56" s="98"/>
      <c r="M56" s="98"/>
      <c r="N56" s="98"/>
      <c r="O56" s="98"/>
      <c r="P56" s="339"/>
      <c r="Q56" s="98"/>
      <c r="R56" s="340"/>
      <c r="S56" s="98"/>
      <c r="T56" s="98"/>
      <c r="U56" s="98"/>
    </row>
    <row r="57" spans="1:21" x14ac:dyDescent="0.25">
      <c r="A57" s="121" t="s">
        <v>144</v>
      </c>
      <c r="B57" s="336"/>
      <c r="C57" s="13"/>
      <c r="D57" s="98" t="s">
        <v>10</v>
      </c>
      <c r="E57" s="13" t="s">
        <v>10</v>
      </c>
      <c r="F57" s="13"/>
      <c r="G57" s="13"/>
      <c r="H57" s="335"/>
      <c r="I57" s="334"/>
      <c r="J57" s="334"/>
      <c r="K57" s="334"/>
      <c r="L57" s="334"/>
      <c r="M57" s="334"/>
      <c r="N57" s="334"/>
      <c r="O57" s="334"/>
      <c r="P57" s="335"/>
      <c r="Q57" s="334"/>
      <c r="R57" s="334"/>
    </row>
    <row r="58" spans="1:21" x14ac:dyDescent="0.25">
      <c r="A58" s="334"/>
      <c r="B58" s="334"/>
      <c r="C58" s="334"/>
      <c r="D58" s="334"/>
      <c r="E58" s="334"/>
      <c r="F58" s="334"/>
      <c r="G58" s="334"/>
      <c r="H58" s="334"/>
      <c r="I58" s="334"/>
      <c r="J58" s="334"/>
      <c r="K58" s="334"/>
      <c r="L58" s="334"/>
      <c r="M58" s="334"/>
      <c r="N58" s="334"/>
      <c r="O58" s="334"/>
      <c r="P58" s="334"/>
      <c r="Q58" s="334"/>
      <c r="R58" s="334"/>
    </row>
    <row r="59" spans="1:21" ht="15.75" x14ac:dyDescent="0.25">
      <c r="A59" s="331" t="s">
        <v>570</v>
      </c>
      <c r="B59" s="324"/>
      <c r="C59" s="324"/>
      <c r="E59" s="324" t="s">
        <v>571</v>
      </c>
      <c r="F59" s="324"/>
      <c r="G59" s="324"/>
      <c r="I59" s="324" t="s">
        <v>572</v>
      </c>
      <c r="J59" s="334"/>
      <c r="K59" s="334"/>
      <c r="L59" s="334"/>
      <c r="M59" s="334"/>
      <c r="N59" s="334"/>
      <c r="O59" s="334"/>
      <c r="P59" s="334"/>
      <c r="Q59" s="334"/>
      <c r="R59" s="334"/>
    </row>
    <row r="61" spans="1:21" x14ac:dyDescent="0.25">
      <c r="A61" s="120" t="s">
        <v>168</v>
      </c>
      <c r="B61" s="322" t="s">
        <v>597</v>
      </c>
      <c r="C61" s="322"/>
      <c r="E61" s="12" t="s">
        <v>159</v>
      </c>
      <c r="F61" s="322"/>
      <c r="G61" s="322"/>
      <c r="I61" s="120" t="s">
        <v>168</v>
      </c>
      <c r="J61" s="322"/>
      <c r="K61" s="322"/>
    </row>
    <row r="62" spans="1:21" x14ac:dyDescent="0.25">
      <c r="A62" s="120" t="s">
        <v>174</v>
      </c>
      <c r="B62" s="322"/>
      <c r="C62" s="322"/>
      <c r="E62" s="12" t="s">
        <v>160</v>
      </c>
      <c r="F62" s="322"/>
      <c r="G62" s="322"/>
      <c r="I62" s="120" t="s">
        <v>174</v>
      </c>
      <c r="J62" s="322"/>
      <c r="K62" s="322"/>
    </row>
    <row r="63" spans="1:21" x14ac:dyDescent="0.25">
      <c r="A63" s="12" t="s">
        <v>169</v>
      </c>
      <c r="B63" s="322"/>
      <c r="C63" s="322"/>
      <c r="E63" s="12" t="s">
        <v>162</v>
      </c>
      <c r="F63" s="322" t="s">
        <v>585</v>
      </c>
      <c r="G63" s="322"/>
      <c r="I63" s="120" t="s">
        <v>161</v>
      </c>
      <c r="J63" s="322"/>
      <c r="K63" s="322"/>
    </row>
    <row r="64" spans="1:21" x14ac:dyDescent="0.25">
      <c r="A64" s="12" t="s">
        <v>170</v>
      </c>
      <c r="B64" s="322"/>
      <c r="C64" s="322"/>
      <c r="E64" s="12" t="s">
        <v>163</v>
      </c>
      <c r="F64" s="322"/>
      <c r="G64" s="322"/>
      <c r="I64" s="124" t="s">
        <v>260</v>
      </c>
      <c r="J64" s="322"/>
      <c r="K64" s="322"/>
    </row>
    <row r="65" spans="1:11" x14ac:dyDescent="0.25">
      <c r="A65" s="12" t="s">
        <v>171</v>
      </c>
      <c r="B65" s="322" t="s">
        <v>356</v>
      </c>
      <c r="C65" s="322"/>
      <c r="E65" s="12" t="s">
        <v>164</v>
      </c>
      <c r="F65" s="322"/>
      <c r="G65" s="322"/>
      <c r="I65" s="124" t="s">
        <v>279</v>
      </c>
      <c r="J65" s="322"/>
      <c r="K65" s="322"/>
    </row>
    <row r="66" spans="1:11" x14ac:dyDescent="0.25">
      <c r="A66" s="12" t="s">
        <v>172</v>
      </c>
      <c r="B66" s="322"/>
      <c r="C66" s="322"/>
      <c r="E66" s="12" t="s">
        <v>165</v>
      </c>
      <c r="F66" s="322"/>
      <c r="G66" s="322"/>
      <c r="I66" s="124" t="s">
        <v>204</v>
      </c>
      <c r="J66" s="322"/>
      <c r="K66" s="322"/>
    </row>
    <row r="67" spans="1:11" x14ac:dyDescent="0.25">
      <c r="A67" s="12" t="s">
        <v>173</v>
      </c>
      <c r="B67" s="322" t="s">
        <v>581</v>
      </c>
      <c r="C67" s="322"/>
      <c r="E67" s="12" t="s">
        <v>166</v>
      </c>
      <c r="F67" s="322" t="s">
        <v>358</v>
      </c>
      <c r="G67" s="322"/>
      <c r="I67" s="124" t="s">
        <v>205</v>
      </c>
      <c r="J67" s="322"/>
      <c r="K67" s="322"/>
    </row>
    <row r="68" spans="1:11" x14ac:dyDescent="0.25">
      <c r="A68" s="12" t="s">
        <v>176</v>
      </c>
      <c r="B68" s="322"/>
      <c r="C68" s="322"/>
      <c r="E68" s="12" t="s">
        <v>212</v>
      </c>
      <c r="F68" s="322"/>
      <c r="G68" s="322"/>
      <c r="I68" s="124" t="s">
        <v>208</v>
      </c>
      <c r="J68" s="322"/>
      <c r="K68" s="322"/>
    </row>
    <row r="69" spans="1:11" x14ac:dyDescent="0.25">
      <c r="A69" s="12" t="s">
        <v>175</v>
      </c>
      <c r="B69" s="322"/>
      <c r="C69" s="322"/>
      <c r="E69" s="12" t="s">
        <v>167</v>
      </c>
      <c r="F69" s="322"/>
      <c r="G69" s="322"/>
      <c r="I69" s="124" t="s">
        <v>206</v>
      </c>
      <c r="J69" s="322" t="s">
        <v>588</v>
      </c>
      <c r="K69" s="322"/>
    </row>
    <row r="70" spans="1:11" x14ac:dyDescent="0.25">
      <c r="A70" s="12" t="s">
        <v>178</v>
      </c>
      <c r="B70" s="322"/>
      <c r="C70" s="322"/>
      <c r="E70" s="120" t="s">
        <v>161</v>
      </c>
      <c r="F70" s="322"/>
      <c r="G70" s="322"/>
      <c r="I70" s="124" t="s">
        <v>207</v>
      </c>
      <c r="J70" s="322" t="s">
        <v>591</v>
      </c>
      <c r="K70" s="322"/>
    </row>
    <row r="71" spans="1:11" ht="15.75" x14ac:dyDescent="0.25">
      <c r="A71" s="121" t="s">
        <v>177</v>
      </c>
      <c r="B71" s="326" t="s">
        <v>574</v>
      </c>
      <c r="C71" s="326"/>
      <c r="I71" s="124" t="s">
        <v>280</v>
      </c>
      <c r="J71" s="322"/>
      <c r="K71" s="322"/>
    </row>
    <row r="72" spans="1:11" ht="15.75" x14ac:dyDescent="0.25">
      <c r="A72" s="324"/>
      <c r="B72" s="324"/>
      <c r="C72" s="324"/>
    </row>
    <row r="73" spans="1:11" ht="15.75" x14ac:dyDescent="0.25">
      <c r="A73" s="324"/>
      <c r="B73" s="324"/>
      <c r="C73" s="324"/>
    </row>
    <row r="74" spans="1:11" ht="15.75" x14ac:dyDescent="0.25">
      <c r="A74" s="324"/>
      <c r="B74" s="324"/>
      <c r="C74" s="324"/>
    </row>
    <row r="75" spans="1:11" ht="15.75" x14ac:dyDescent="0.25">
      <c r="A75" s="164" t="s">
        <v>179</v>
      </c>
      <c r="B75" s="326"/>
      <c r="C75" s="326"/>
      <c r="E75" s="164" t="s">
        <v>179</v>
      </c>
      <c r="F75" s="322"/>
      <c r="G75" s="322"/>
      <c r="I75" s="164" t="s">
        <v>179</v>
      </c>
      <c r="J75" s="322"/>
      <c r="K75" s="322"/>
    </row>
    <row r="76" spans="1:11" ht="15.75" x14ac:dyDescent="0.25">
      <c r="A76" s="120" t="s">
        <v>113</v>
      </c>
      <c r="B76" s="326" t="s">
        <v>593</v>
      </c>
      <c r="C76" s="326"/>
      <c r="E76" s="120" t="s">
        <v>113</v>
      </c>
      <c r="F76" s="322"/>
      <c r="G76" s="322"/>
      <c r="I76" s="120" t="s">
        <v>113</v>
      </c>
      <c r="J76" s="322"/>
      <c r="K76" s="322"/>
    </row>
    <row r="77" spans="1:11" ht="15.75" x14ac:dyDescent="0.25">
      <c r="A77" s="12" t="s">
        <v>182</v>
      </c>
      <c r="B77" s="326"/>
      <c r="C77" s="326"/>
      <c r="E77" s="148" t="s">
        <v>189</v>
      </c>
      <c r="F77" s="322" t="s">
        <v>586</v>
      </c>
      <c r="G77" s="322"/>
      <c r="I77" s="124" t="s">
        <v>216</v>
      </c>
      <c r="J77" s="322"/>
      <c r="K77" s="322"/>
    </row>
    <row r="78" spans="1:11" ht="15.75" x14ac:dyDescent="0.25">
      <c r="A78" s="12" t="s">
        <v>183</v>
      </c>
      <c r="B78" s="326"/>
      <c r="C78" s="326"/>
      <c r="E78" s="121" t="s">
        <v>193</v>
      </c>
      <c r="F78" s="322"/>
      <c r="G78" s="322"/>
      <c r="I78" s="124" t="s">
        <v>217</v>
      </c>
      <c r="J78" s="322"/>
      <c r="K78" s="322"/>
    </row>
    <row r="79" spans="1:11" ht="15.75" x14ac:dyDescent="0.25">
      <c r="A79" s="12" t="s">
        <v>184</v>
      </c>
      <c r="B79" s="326"/>
      <c r="C79" s="326"/>
      <c r="E79" s="12" t="s">
        <v>188</v>
      </c>
      <c r="F79" s="322"/>
      <c r="G79" s="322"/>
      <c r="I79" s="124" t="s">
        <v>218</v>
      </c>
      <c r="J79" s="322"/>
      <c r="K79" s="322"/>
    </row>
    <row r="80" spans="1:11" ht="15.75" x14ac:dyDescent="0.25">
      <c r="A80" s="12" t="s">
        <v>185</v>
      </c>
      <c r="B80" s="326"/>
      <c r="C80" s="326"/>
      <c r="E80" s="12" t="s">
        <v>187</v>
      </c>
      <c r="F80" s="322"/>
      <c r="G80" s="322"/>
    </row>
    <row r="81" spans="1:10" ht="16.5" thickBot="1" x14ac:dyDescent="0.3">
      <c r="B81" s="324"/>
      <c r="C81" s="324"/>
    </row>
    <row r="82" spans="1:10" ht="17.25" thickTop="1" thickBot="1" x14ac:dyDescent="0.3">
      <c r="B82" s="324"/>
      <c r="C82" s="324"/>
      <c r="I82" s="79" t="s">
        <v>282</v>
      </c>
    </row>
    <row r="83" spans="1:10" ht="15.75" thickTop="1" x14ac:dyDescent="0.25">
      <c r="A83" s="79" t="s">
        <v>403</v>
      </c>
      <c r="B83" t="s">
        <v>597</v>
      </c>
      <c r="E83" s="79" t="s">
        <v>416</v>
      </c>
      <c r="F83" t="s">
        <v>586</v>
      </c>
      <c r="I83" s="71" t="s">
        <v>424</v>
      </c>
    </row>
    <row r="84" spans="1:10" x14ac:dyDescent="0.25">
      <c r="A84" s="38" t="s">
        <v>404</v>
      </c>
      <c r="B84" t="s">
        <v>581</v>
      </c>
      <c r="E84" s="38" t="s">
        <v>417</v>
      </c>
      <c r="I84" s="43" t="s">
        <v>425</v>
      </c>
    </row>
    <row r="85" spans="1:10" x14ac:dyDescent="0.25">
      <c r="A85" s="38" t="s">
        <v>405</v>
      </c>
      <c r="E85" s="38" t="s">
        <v>418</v>
      </c>
      <c r="I85" s="43" t="s">
        <v>203</v>
      </c>
    </row>
    <row r="86" spans="1:10" x14ac:dyDescent="0.25">
      <c r="A86" s="38" t="s">
        <v>406</v>
      </c>
      <c r="E86" s="38" t="s">
        <v>419</v>
      </c>
      <c r="F86" t="s">
        <v>358</v>
      </c>
      <c r="I86" s="38" t="s">
        <v>426</v>
      </c>
      <c r="J86" t="s">
        <v>596</v>
      </c>
    </row>
    <row r="87" spans="1:10" x14ac:dyDescent="0.25">
      <c r="A87" s="38" t="s">
        <v>407</v>
      </c>
      <c r="B87" t="s">
        <v>581</v>
      </c>
      <c r="E87" s="38" t="s">
        <v>420</v>
      </c>
      <c r="I87" s="43" t="s">
        <v>427</v>
      </c>
    </row>
    <row r="88" spans="1:10" x14ac:dyDescent="0.25">
      <c r="A88" s="38" t="s">
        <v>408</v>
      </c>
      <c r="B88" t="s">
        <v>597</v>
      </c>
      <c r="E88" s="38" t="s">
        <v>421</v>
      </c>
      <c r="I88" s="65" t="s">
        <v>428</v>
      </c>
    </row>
    <row r="89" spans="1:10" x14ac:dyDescent="0.25">
      <c r="A89" s="38" t="s">
        <v>413</v>
      </c>
      <c r="E89" s="38" t="s">
        <v>422</v>
      </c>
      <c r="I89" s="43" t="s">
        <v>429</v>
      </c>
    </row>
    <row r="90" spans="1:10" x14ac:dyDescent="0.25">
      <c r="A90" s="38" t="s">
        <v>414</v>
      </c>
      <c r="E90" s="38" t="s">
        <v>423</v>
      </c>
      <c r="I90" s="38" t="s">
        <v>430</v>
      </c>
      <c r="J90" t="s">
        <v>587</v>
      </c>
    </row>
    <row r="91" spans="1:10" x14ac:dyDescent="0.25">
      <c r="A91" s="38" t="s">
        <v>415</v>
      </c>
      <c r="E91" s="38" t="s">
        <v>314</v>
      </c>
      <c r="I91" s="38" t="s">
        <v>579</v>
      </c>
      <c r="J91" t="s">
        <v>590</v>
      </c>
    </row>
    <row r="92" spans="1:10" ht="15.75" thickBot="1" x14ac:dyDescent="0.3">
      <c r="A92" s="47" t="s">
        <v>394</v>
      </c>
      <c r="E92" s="52" t="s">
        <v>313</v>
      </c>
      <c r="I92" s="71" t="s">
        <v>431</v>
      </c>
    </row>
    <row r="93" spans="1:10" ht="15.75" thickTop="1" x14ac:dyDescent="0.25">
      <c r="I93" s="43" t="s">
        <v>432</v>
      </c>
    </row>
    <row r="94" spans="1:10" ht="15.75" thickBot="1" x14ac:dyDescent="0.3">
      <c r="I94" s="43" t="s">
        <v>433</v>
      </c>
    </row>
    <row r="95" spans="1:10" ht="15.75" thickTop="1" x14ac:dyDescent="0.25">
      <c r="A95" s="79" t="s">
        <v>437</v>
      </c>
      <c r="E95" s="38" t="s">
        <v>448</v>
      </c>
      <c r="I95" s="43" t="s">
        <v>561</v>
      </c>
    </row>
    <row r="96" spans="1:10" x14ac:dyDescent="0.25">
      <c r="A96" s="38" t="s">
        <v>438</v>
      </c>
      <c r="B96" t="s">
        <v>597</v>
      </c>
      <c r="E96" s="38" t="s">
        <v>449</v>
      </c>
      <c r="I96" s="71" t="s">
        <v>434</v>
      </c>
    </row>
    <row r="97" spans="1:10" x14ac:dyDescent="0.25">
      <c r="A97" s="38" t="s">
        <v>439</v>
      </c>
      <c r="E97" s="38" t="s">
        <v>450</v>
      </c>
      <c r="F97" t="s">
        <v>358</v>
      </c>
      <c r="I97" s="43" t="s">
        <v>435</v>
      </c>
    </row>
    <row r="98" spans="1:10" ht="15.75" thickBot="1" x14ac:dyDescent="0.3">
      <c r="A98" s="38" t="s">
        <v>440</v>
      </c>
      <c r="E98" s="38" t="s">
        <v>451</v>
      </c>
      <c r="I98" s="47" t="s">
        <v>436</v>
      </c>
    </row>
    <row r="99" spans="1:10" ht="15.75" thickTop="1" x14ac:dyDescent="0.25">
      <c r="A99" s="38" t="s">
        <v>441</v>
      </c>
    </row>
    <row r="100" spans="1:10" x14ac:dyDescent="0.25">
      <c r="A100" s="38" t="s">
        <v>442</v>
      </c>
      <c r="B100" t="s">
        <v>594</v>
      </c>
      <c r="I100" s="38" t="s">
        <v>452</v>
      </c>
    </row>
    <row r="101" spans="1:10" x14ac:dyDescent="0.25">
      <c r="A101" s="38" t="s">
        <v>443</v>
      </c>
      <c r="I101" s="38" t="s">
        <v>453</v>
      </c>
      <c r="J101" t="s">
        <v>574</v>
      </c>
    </row>
    <row r="102" spans="1:10" x14ac:dyDescent="0.25">
      <c r="A102" s="38" t="s">
        <v>444</v>
      </c>
      <c r="B102" t="s">
        <v>581</v>
      </c>
      <c r="I102" s="43" t="s">
        <v>454</v>
      </c>
    </row>
    <row r="103" spans="1:10" x14ac:dyDescent="0.25">
      <c r="A103" s="38" t="s">
        <v>445</v>
      </c>
      <c r="I103" s="43" t="s">
        <v>455</v>
      </c>
    </row>
    <row r="104" spans="1:10" ht="15.75" thickBot="1" x14ac:dyDescent="0.3">
      <c r="A104" s="47" t="s">
        <v>446</v>
      </c>
      <c r="I104" s="43" t="s">
        <v>456</v>
      </c>
    </row>
    <row r="105" spans="1:10" ht="15.75" thickTop="1" x14ac:dyDescent="0.25">
      <c r="I105" s="43" t="s">
        <v>457</v>
      </c>
    </row>
    <row r="106" spans="1:10" x14ac:dyDescent="0.25">
      <c r="I106" s="43" t="s">
        <v>458</v>
      </c>
      <c r="J106" t="s">
        <v>364</v>
      </c>
    </row>
    <row r="107" spans="1:10" x14ac:dyDescent="0.25">
      <c r="I107" s="82" t="s">
        <v>83</v>
      </c>
    </row>
    <row r="108" spans="1:10" x14ac:dyDescent="0.25">
      <c r="I108" s="38" t="s">
        <v>459</v>
      </c>
      <c r="J108" t="s">
        <v>364</v>
      </c>
    </row>
    <row r="109" spans="1:10" x14ac:dyDescent="0.25">
      <c r="I109" s="38" t="s">
        <v>460</v>
      </c>
    </row>
    <row r="110" spans="1:10" x14ac:dyDescent="0.25">
      <c r="I110" s="38" t="s">
        <v>411</v>
      </c>
    </row>
  </sheetData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9"/>
  <sheetViews>
    <sheetView workbookViewId="0">
      <selection activeCell="B14" sqref="B14"/>
    </sheetView>
  </sheetViews>
  <sheetFormatPr defaultRowHeight="15" x14ac:dyDescent="0.25"/>
  <cols>
    <col min="2" max="2" width="33" customWidth="1"/>
  </cols>
  <sheetData>
    <row r="1" spans="2:7" x14ac:dyDescent="0.25">
      <c r="B1" s="199" t="s">
        <v>159</v>
      </c>
    </row>
    <row r="2" spans="2:7" x14ac:dyDescent="0.25">
      <c r="B2" s="12" t="s">
        <v>163</v>
      </c>
    </row>
    <row r="3" spans="2:7" x14ac:dyDescent="0.25">
      <c r="B3" s="12" t="s">
        <v>10</v>
      </c>
    </row>
    <row r="4" spans="2:7" x14ac:dyDescent="0.25">
      <c r="B4" s="12" t="s">
        <v>212</v>
      </c>
    </row>
    <row r="5" spans="2:7" x14ac:dyDescent="0.25">
      <c r="B5" s="207" t="s">
        <v>167</v>
      </c>
    </row>
    <row r="6" spans="2:7" ht="15.75" thickBot="1" x14ac:dyDescent="0.3">
      <c r="B6" s="159" t="s">
        <v>161</v>
      </c>
    </row>
    <row r="7" spans="2:7" ht="15.75" thickTop="1" x14ac:dyDescent="0.25"/>
    <row r="14" spans="2:7" x14ac:dyDescent="0.25">
      <c r="E14">
        <f>14/150</f>
        <v>9.3333333333333338E-2</v>
      </c>
      <c r="F14">
        <f>E14*100</f>
        <v>9.3333333333333339</v>
      </c>
      <c r="G14">
        <v>9.33</v>
      </c>
    </row>
    <row r="15" spans="2:7" x14ac:dyDescent="0.25">
      <c r="E15">
        <f>56/150</f>
        <v>0.37333333333333335</v>
      </c>
      <c r="F15">
        <f t="shared" ref="F15:F18" si="0">E15*100</f>
        <v>37.333333333333336</v>
      </c>
      <c r="G15">
        <v>37.33</v>
      </c>
    </row>
    <row r="16" spans="2:7" x14ac:dyDescent="0.25">
      <c r="E16">
        <f>58/150</f>
        <v>0.38666666666666666</v>
      </c>
      <c r="F16">
        <f t="shared" si="0"/>
        <v>38.666666666666664</v>
      </c>
      <c r="G16">
        <v>38.67</v>
      </c>
    </row>
    <row r="17" spans="5:7" x14ac:dyDescent="0.25">
      <c r="E17">
        <f>16/150</f>
        <v>0.10666666666666667</v>
      </c>
      <c r="F17">
        <f t="shared" si="0"/>
        <v>10.666666666666668</v>
      </c>
      <c r="G17">
        <v>10.67</v>
      </c>
    </row>
    <row r="18" spans="5:7" x14ac:dyDescent="0.25">
      <c r="E18">
        <f>6/150</f>
        <v>0.04</v>
      </c>
      <c r="F18">
        <f t="shared" si="0"/>
        <v>4</v>
      </c>
      <c r="G18">
        <v>4</v>
      </c>
    </row>
    <row r="19" spans="5:7" x14ac:dyDescent="0.25">
      <c r="G19">
        <f>SUM(G14:G18)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Revisi-1</vt:lpstr>
      <vt:lpstr>PILIHAN</vt:lpstr>
      <vt:lpstr>SOP</vt:lpstr>
      <vt:lpstr>Revisi-2</vt:lpstr>
      <vt:lpstr>cetak</vt:lpstr>
      <vt:lpstr>GBRP</vt:lpstr>
      <vt:lpstr>Sheet1</vt:lpstr>
      <vt:lpstr>cetak!Print_Area</vt:lpstr>
      <vt:lpstr>'Revisi-1'!Print_Area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Windows7</cp:lastModifiedBy>
  <cp:lastPrinted>2011-02-21T05:18:28Z</cp:lastPrinted>
  <dcterms:created xsi:type="dcterms:W3CDTF">2011-01-22T01:23:23Z</dcterms:created>
  <dcterms:modified xsi:type="dcterms:W3CDTF">2015-06-16T16:40:37Z</dcterms:modified>
</cp:coreProperties>
</file>