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6260" yWindow="0" windowWidth="19180" windowHeight="147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7" i="1"/>
  <c r="H47" i="1"/>
  <c r="I47" i="1"/>
  <c r="B41" i="1"/>
  <c r="B42" i="1"/>
  <c r="B43" i="1"/>
  <c r="B44" i="1"/>
  <c r="B45" i="1"/>
  <c r="B46" i="1"/>
  <c r="B47" i="1"/>
  <c r="H46" i="1"/>
  <c r="I46" i="1"/>
  <c r="H45" i="1"/>
  <c r="I45" i="1"/>
  <c r="H44" i="1"/>
  <c r="I44" i="1"/>
  <c r="H43" i="1"/>
  <c r="I43" i="1"/>
  <c r="H42" i="1"/>
  <c r="I42" i="1"/>
  <c r="H41" i="1"/>
  <c r="I41" i="1"/>
  <c r="H40" i="1"/>
  <c r="I40" i="1"/>
  <c r="H39" i="1"/>
  <c r="I39" i="1"/>
  <c r="H38" i="1"/>
  <c r="I38" i="1"/>
  <c r="B27" i="1"/>
  <c r="B28" i="1"/>
  <c r="B29" i="1"/>
  <c r="B30" i="1"/>
  <c r="B31" i="1"/>
  <c r="B32" i="1"/>
  <c r="B33" i="1"/>
  <c r="B34" i="1"/>
  <c r="B35" i="1"/>
  <c r="B36" i="1"/>
  <c r="B37" i="1"/>
  <c r="B38" i="1"/>
  <c r="H37" i="1"/>
  <c r="I37" i="1"/>
  <c r="H36" i="1"/>
  <c r="I36" i="1"/>
  <c r="H35" i="1"/>
  <c r="I35" i="1"/>
  <c r="H34" i="1"/>
  <c r="I34" i="1"/>
  <c r="H33" i="1"/>
  <c r="I33" i="1"/>
  <c r="H32" i="1"/>
  <c r="I32" i="1"/>
  <c r="H31" i="1"/>
  <c r="I31" i="1"/>
  <c r="H30" i="1"/>
  <c r="I30" i="1"/>
  <c r="H29" i="1"/>
  <c r="I29" i="1"/>
  <c r="H28" i="1"/>
  <c r="I28" i="1"/>
  <c r="H27" i="1"/>
  <c r="I27" i="1"/>
  <c r="H26" i="1"/>
  <c r="I26" i="1"/>
  <c r="H25" i="1"/>
  <c r="I25" i="1"/>
  <c r="H24" i="1"/>
  <c r="I24" i="1"/>
  <c r="H23" i="1"/>
  <c r="I23" i="1"/>
  <c r="B23" i="1"/>
  <c r="H22" i="1"/>
  <c r="I22" i="1"/>
  <c r="H21" i="1"/>
  <c r="I21" i="1"/>
  <c r="D7" i="1"/>
  <c r="D8" i="1"/>
  <c r="D9" i="1"/>
  <c r="D10" i="1"/>
  <c r="D11" i="1"/>
  <c r="D12" i="1"/>
  <c r="D13" i="1"/>
  <c r="D14" i="1"/>
  <c r="D15" i="1"/>
  <c r="D16" i="1"/>
  <c r="E16" i="1"/>
  <c r="E5" i="1"/>
  <c r="E4" i="1"/>
</calcChain>
</file>

<file path=xl/sharedStrings.xml><?xml version="1.0" encoding="utf-8"?>
<sst xmlns="http://schemas.openxmlformats.org/spreadsheetml/2006/main" count="154" uniqueCount="91">
  <si>
    <t>HASIL PENILAIAN MK Teknik Kendali Proses</t>
  </si>
  <si>
    <t>NILAI MID TERTINGGI</t>
  </si>
  <si>
    <t xml:space="preserve"> </t>
  </si>
  <si>
    <t>NILAI FINAL TERTINGGI</t>
  </si>
  <si>
    <t>NILAI</t>
  </si>
  <si>
    <t xml:space="preserve">BANYAKNYA MAHASISWA </t>
  </si>
  <si>
    <t>%</t>
  </si>
  <si>
    <t>A</t>
  </si>
  <si>
    <t>A-</t>
  </si>
  <si>
    <t>NILAI A</t>
  </si>
  <si>
    <t>B+</t>
  </si>
  <si>
    <t>NILAI A-</t>
  </si>
  <si>
    <t>B</t>
  </si>
  <si>
    <t>NILAI B+</t>
  </si>
  <si>
    <t>B-</t>
  </si>
  <si>
    <t>NILAI B</t>
  </si>
  <si>
    <t>C+</t>
  </si>
  <si>
    <t>NILAI B-</t>
  </si>
  <si>
    <t>C</t>
  </si>
  <si>
    <t>NILAI C+</t>
  </si>
  <si>
    <t>D</t>
  </si>
  <si>
    <t>NILAI C</t>
  </si>
  <si>
    <t>E</t>
  </si>
  <si>
    <t>NILAI D</t>
  </si>
  <si>
    <t>TOTAL</t>
  </si>
  <si>
    <t>NILAI E</t>
  </si>
  <si>
    <t>TOTAL TATAP MUKA :</t>
  </si>
  <si>
    <t>No</t>
  </si>
  <si>
    <t>Stb</t>
  </si>
  <si>
    <t>Nama</t>
  </si>
  <si>
    <t>NILAI AKHIR</t>
  </si>
  <si>
    <t>HURUF</t>
  </si>
  <si>
    <t>status</t>
  </si>
  <si>
    <t>D41113002</t>
  </si>
  <si>
    <t>Virgiawan Rachman Daeng</t>
  </si>
  <si>
    <t>D41113003</t>
  </si>
  <si>
    <t>Mayong Adi Wardana</t>
  </si>
  <si>
    <t>D41113019</t>
  </si>
  <si>
    <t xml:space="preserve"> Ardiyanssha Gani</t>
  </si>
  <si>
    <t>D41113035</t>
  </si>
  <si>
    <t>Irfan Fatahuddin</t>
  </si>
  <si>
    <t>D41114004</t>
  </si>
  <si>
    <t>Ahmad Emir Husein Paturungi</t>
  </si>
  <si>
    <t>D41114006</t>
  </si>
  <si>
    <t>Muhammad Syafrillah Zam</t>
  </si>
  <si>
    <t>D41114015</t>
  </si>
  <si>
    <t>A. Muh. Aqsa</t>
  </si>
  <si>
    <t>D41114021</t>
  </si>
  <si>
    <t xml:space="preserve">Siswono </t>
  </si>
  <si>
    <t>D41114022</t>
  </si>
  <si>
    <t>Khaerul Imam  Herman</t>
  </si>
  <si>
    <t>D41114024</t>
  </si>
  <si>
    <t>Muh. Yusuf Pratama</t>
  </si>
  <si>
    <t>D41114025</t>
  </si>
  <si>
    <t>Dzul Fatuh Aprianto</t>
  </si>
  <si>
    <t>D41114027</t>
  </si>
  <si>
    <t>Muthia Khanza AM</t>
  </si>
  <si>
    <t>D41114029</t>
  </si>
  <si>
    <t>Maharani Hasan</t>
  </si>
  <si>
    <t>D41114030</t>
  </si>
  <si>
    <t>Fajri Tawakkal</t>
  </si>
  <si>
    <t>D41114302</t>
  </si>
  <si>
    <t>Arif Rahman Juanda</t>
  </si>
  <si>
    <t>D41114303</t>
  </si>
  <si>
    <t>Ilham Maulana</t>
  </si>
  <si>
    <t>D41114306</t>
  </si>
  <si>
    <t>Dicky Halim</t>
  </si>
  <si>
    <t>D41114307</t>
  </si>
  <si>
    <t>Fadel Muhammad</t>
  </si>
  <si>
    <t>D41114308</t>
  </si>
  <si>
    <t>Jordy Aprillianza Budiang</t>
  </si>
  <si>
    <t>D41114315</t>
  </si>
  <si>
    <t>Nasri Anas</t>
  </si>
  <si>
    <t>D41114319</t>
  </si>
  <si>
    <t>Arya Jaka Putra</t>
  </si>
  <si>
    <t>D41114320</t>
  </si>
  <si>
    <t>Imam Mashur</t>
  </si>
  <si>
    <t>D41114503</t>
  </si>
  <si>
    <t>Maulana Muhammad Bakri</t>
  </si>
  <si>
    <t>D41114507</t>
  </si>
  <si>
    <t>Andi Nur Ikbal Ainul</t>
  </si>
  <si>
    <t>D41114513</t>
  </si>
  <si>
    <t>Muhammad Takbir Mahmud</t>
  </si>
  <si>
    <t>D41114516</t>
  </si>
  <si>
    <t>Sulfikar Naba</t>
  </si>
  <si>
    <t>D41114525</t>
  </si>
  <si>
    <t>Azhari Abdullah</t>
  </si>
  <si>
    <t>SEMESTER AWAL  2016 / 2017, DOSEN:  Rhiza / Andani</t>
  </si>
  <si>
    <t>Tugas Makala Andani    15 %</t>
  </si>
  <si>
    <t>NILAI Andani  Midtet       35 %</t>
  </si>
  <si>
    <t>NILAI       Risa            50 %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</si>
</sst>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tabSelected="1" workbookViewId="0">
      <selection activeCell="L26" sqref="L26"/>
    </sheetView>
  </sheetViews>
  <sheetFormatPr baseColWidth="10" defaultRowHeight="15" x14ac:dyDescent="0"/>
  <cols>
    <col min="2" max="2" width="6.5" customWidth="1"/>
    <col min="3" max="3" width="11.83203125" customWidth="1"/>
    <col min="4" max="4" width="25.5" customWidth="1"/>
    <col min="5" max="5" width="9.6640625" customWidth="1"/>
  </cols>
  <sheetData>
    <row r="1" spans="2:10">
      <c r="B1" s="1" t="s">
        <v>0</v>
      </c>
      <c r="C1" s="1"/>
      <c r="D1" s="1"/>
      <c r="E1" s="1"/>
    </row>
    <row r="2" spans="2:10">
      <c r="B2" s="1" t="s">
        <v>87</v>
      </c>
      <c r="C2" s="1"/>
      <c r="D2" s="1"/>
      <c r="E2" s="1"/>
    </row>
    <row r="4" spans="2:10">
      <c r="B4" t="s">
        <v>1</v>
      </c>
      <c r="E4">
        <f>MAX(G21:G60)</f>
        <v>88</v>
      </c>
      <c r="F4" t="s">
        <v>2</v>
      </c>
    </row>
    <row r="5" spans="2:10">
      <c r="B5" t="s">
        <v>3</v>
      </c>
      <c r="E5">
        <f>MAX(F21:F60)</f>
        <v>100</v>
      </c>
      <c r="F5" t="s">
        <v>2</v>
      </c>
    </row>
    <row r="6" spans="2:10">
      <c r="C6" s="2" t="s">
        <v>4</v>
      </c>
      <c r="D6" s="2" t="s">
        <v>5</v>
      </c>
      <c r="E6" s="2" t="s">
        <v>6</v>
      </c>
      <c r="F6" t="s">
        <v>2</v>
      </c>
    </row>
    <row r="7" spans="2:10">
      <c r="C7" s="2" t="s">
        <v>7</v>
      </c>
      <c r="D7" s="2">
        <f>COUNTIF($H$21:$I$60,"A")</f>
        <v>11</v>
      </c>
      <c r="E7" s="18">
        <f>(D7/$D$16)*100</f>
        <v>40.74074074074074</v>
      </c>
      <c r="F7" t="s">
        <v>2</v>
      </c>
    </row>
    <row r="8" spans="2:10">
      <c r="C8" s="2" t="s">
        <v>8</v>
      </c>
      <c r="D8" s="2">
        <f>COUNTIF($H$21:$I$60,"A-")</f>
        <v>7</v>
      </c>
      <c r="E8" s="18">
        <f t="shared" ref="E8:E15" si="0">(D8/$D$16)*100</f>
        <v>25.925925925925924</v>
      </c>
      <c r="F8" t="s">
        <v>2</v>
      </c>
      <c r="H8" s="4" t="s">
        <v>9</v>
      </c>
      <c r="I8" s="4">
        <v>85</v>
      </c>
      <c r="J8" t="s">
        <v>2</v>
      </c>
    </row>
    <row r="9" spans="2:10">
      <c r="C9" s="2" t="s">
        <v>10</v>
      </c>
      <c r="D9" s="2">
        <f>COUNTIF($H$21:$I$60,"B+")</f>
        <v>7</v>
      </c>
      <c r="E9" s="18">
        <f t="shared" si="0"/>
        <v>25.925925925925924</v>
      </c>
      <c r="F9" t="s">
        <v>2</v>
      </c>
      <c r="H9" s="4" t="s">
        <v>11</v>
      </c>
      <c r="I9" s="4">
        <v>81</v>
      </c>
      <c r="J9" t="s">
        <v>2</v>
      </c>
    </row>
    <row r="10" spans="2:10">
      <c r="C10" s="2" t="s">
        <v>12</v>
      </c>
      <c r="D10" s="2">
        <f>COUNTIF($H$21:$I$60,"B")</f>
        <v>1</v>
      </c>
      <c r="E10" s="18">
        <f t="shared" si="0"/>
        <v>3.7037037037037033</v>
      </c>
      <c r="F10" t="s">
        <v>2</v>
      </c>
      <c r="H10" s="4" t="s">
        <v>13</v>
      </c>
      <c r="I10" s="4">
        <v>76</v>
      </c>
      <c r="J10" t="s">
        <v>2</v>
      </c>
    </row>
    <row r="11" spans="2:10">
      <c r="C11" s="2" t="s">
        <v>14</v>
      </c>
      <c r="D11" s="2">
        <f>COUNTIF($H$21:$I$60,"B-")</f>
        <v>1</v>
      </c>
      <c r="E11" s="18">
        <f t="shared" si="0"/>
        <v>3.7037037037037033</v>
      </c>
      <c r="F11" t="s">
        <v>2</v>
      </c>
      <c r="H11" s="4" t="s">
        <v>15</v>
      </c>
      <c r="I11" s="4">
        <v>71</v>
      </c>
      <c r="J11" t="s">
        <v>2</v>
      </c>
    </row>
    <row r="12" spans="2:10">
      <c r="C12" s="2" t="s">
        <v>16</v>
      </c>
      <c r="D12" s="2">
        <f>COUNTIF($H$21:$I$60,"C+")</f>
        <v>0</v>
      </c>
      <c r="E12" s="18">
        <f t="shared" si="0"/>
        <v>0</v>
      </c>
      <c r="F12" t="s">
        <v>2</v>
      </c>
      <c r="H12" s="4" t="s">
        <v>17</v>
      </c>
      <c r="I12" s="4">
        <v>66</v>
      </c>
      <c r="J12" t="s">
        <v>2</v>
      </c>
    </row>
    <row r="13" spans="2:10">
      <c r="C13" s="2" t="s">
        <v>18</v>
      </c>
      <c r="D13" s="2">
        <f>COUNTIF($H$21:$I$60,"C")</f>
        <v>0</v>
      </c>
      <c r="E13" s="18">
        <f t="shared" si="0"/>
        <v>0</v>
      </c>
      <c r="F13" t="s">
        <v>2</v>
      </c>
      <c r="H13" s="4" t="s">
        <v>19</v>
      </c>
      <c r="I13" s="4">
        <v>61</v>
      </c>
      <c r="J13" t="s">
        <v>2</v>
      </c>
    </row>
    <row r="14" spans="2:10">
      <c r="C14" s="2" t="s">
        <v>20</v>
      </c>
      <c r="D14" s="2">
        <f>COUNTIF($H$21:$I$60,"D")</f>
        <v>0</v>
      </c>
      <c r="E14" s="18">
        <f t="shared" si="0"/>
        <v>0</v>
      </c>
      <c r="F14" t="s">
        <v>2</v>
      </c>
      <c r="H14" s="4" t="s">
        <v>21</v>
      </c>
      <c r="I14" s="4">
        <v>51</v>
      </c>
      <c r="J14" t="s">
        <v>2</v>
      </c>
    </row>
    <row r="15" spans="2:10">
      <c r="C15" s="2" t="s">
        <v>22</v>
      </c>
      <c r="D15" s="2">
        <f>COUNTIF($H$21:$I$60,"E")</f>
        <v>0</v>
      </c>
      <c r="E15" s="18">
        <f t="shared" si="0"/>
        <v>0</v>
      </c>
      <c r="F15" t="s">
        <v>2</v>
      </c>
      <c r="H15" s="4" t="s">
        <v>23</v>
      </c>
      <c r="I15" s="4">
        <v>45</v>
      </c>
      <c r="J15" t="s">
        <v>2</v>
      </c>
    </row>
    <row r="16" spans="2:10">
      <c r="C16" s="2" t="s">
        <v>24</v>
      </c>
      <c r="D16" s="2">
        <f>SUM(D7:D15)</f>
        <v>27</v>
      </c>
      <c r="E16" s="3">
        <f>SUM(E7:E15)</f>
        <v>100</v>
      </c>
      <c r="F16" t="s">
        <v>2</v>
      </c>
      <c r="H16" s="4" t="s">
        <v>25</v>
      </c>
      <c r="I16" s="4"/>
    </row>
    <row r="18" spans="2:10" ht="16" thickBot="1">
      <c r="B18" t="s">
        <v>26</v>
      </c>
      <c r="D18">
        <v>14</v>
      </c>
    </row>
    <row r="19" spans="2:10" ht="69" customHeight="1" thickTop="1" thickBot="1">
      <c r="B19" s="10" t="s">
        <v>27</v>
      </c>
      <c r="C19" s="16" t="s">
        <v>28</v>
      </c>
      <c r="D19" s="16" t="s">
        <v>29</v>
      </c>
      <c r="E19" s="16" t="s">
        <v>88</v>
      </c>
      <c r="F19" s="16" t="s">
        <v>89</v>
      </c>
      <c r="G19" s="16" t="s">
        <v>90</v>
      </c>
      <c r="H19" s="16" t="s">
        <v>30</v>
      </c>
      <c r="I19" s="16" t="s">
        <v>31</v>
      </c>
      <c r="J19" s="11" t="s">
        <v>32</v>
      </c>
    </row>
    <row r="20" spans="2:10" ht="16" thickTop="1">
      <c r="B20" s="5"/>
      <c r="C20" s="12"/>
      <c r="D20" s="12"/>
      <c r="E20" s="12"/>
      <c r="F20" s="12"/>
      <c r="G20" s="12"/>
      <c r="H20" s="12"/>
      <c r="I20" s="12"/>
      <c r="J20" s="6"/>
    </row>
    <row r="21" spans="2:10">
      <c r="B21" s="7">
        <v>1</v>
      </c>
      <c r="C21" s="13" t="s">
        <v>33</v>
      </c>
      <c r="D21" s="14" t="s">
        <v>34</v>
      </c>
      <c r="E21" s="13">
        <v>80</v>
      </c>
      <c r="F21" s="13">
        <v>65</v>
      </c>
      <c r="G21" s="13">
        <v>86</v>
      </c>
      <c r="H21" s="17">
        <f>((15%*(E21)+(35%*F21)+(50%*G21)))</f>
        <v>77.75</v>
      </c>
      <c r="I21" s="13" t="str">
        <f t="shared" ref="I21:I47" si="1">IF(H21&gt;=$I$8,"A",IF(H21&gt;=$I$9,"A-",IF(H21&gt;=$I$10,"B+",IF(H21&gt;=$I$11,"B",IF(H21&gt;=$I$12,"B-",IF(H21&gt;=$I$13,"C+",IF(H21&gt;=$I$14,"C",IF(H21&gt;=$I$15,"D","E"))))))))</f>
        <v>B+</v>
      </c>
      <c r="J21" s="6" t="s">
        <v>2</v>
      </c>
    </row>
    <row r="22" spans="2:10">
      <c r="B22" s="7">
        <v>2</v>
      </c>
      <c r="C22" s="13" t="s">
        <v>35</v>
      </c>
      <c r="D22" s="14" t="s">
        <v>36</v>
      </c>
      <c r="E22" s="13">
        <v>75</v>
      </c>
      <c r="F22" s="13">
        <v>70</v>
      </c>
      <c r="G22" s="13">
        <v>88</v>
      </c>
      <c r="H22" s="17">
        <f t="shared" ref="H22:H47" si="2">((15%*(E22)+(35%*F22)+(50%*G22)))</f>
        <v>79.75</v>
      </c>
      <c r="I22" s="13" t="str">
        <f t="shared" si="1"/>
        <v>B+</v>
      </c>
      <c r="J22" s="6" t="s">
        <v>2</v>
      </c>
    </row>
    <row r="23" spans="2:10">
      <c r="B23" s="7">
        <f>B22+1</f>
        <v>3</v>
      </c>
      <c r="C23" s="13" t="s">
        <v>37</v>
      </c>
      <c r="D23" s="14" t="s">
        <v>38</v>
      </c>
      <c r="E23" s="13">
        <v>75</v>
      </c>
      <c r="F23" s="13">
        <v>75</v>
      </c>
      <c r="G23" s="13">
        <v>85</v>
      </c>
      <c r="H23" s="17">
        <f t="shared" si="2"/>
        <v>80</v>
      </c>
      <c r="I23" s="13" t="str">
        <f t="shared" si="1"/>
        <v>B+</v>
      </c>
      <c r="J23" s="6" t="s">
        <v>2</v>
      </c>
    </row>
    <row r="24" spans="2:10">
      <c r="B24" s="7">
        <v>4</v>
      </c>
      <c r="C24" s="13" t="s">
        <v>39</v>
      </c>
      <c r="D24" s="14" t="s">
        <v>40</v>
      </c>
      <c r="E24" s="13">
        <v>80</v>
      </c>
      <c r="F24" s="13">
        <v>90</v>
      </c>
      <c r="G24" s="13">
        <v>87</v>
      </c>
      <c r="H24" s="17">
        <f t="shared" si="2"/>
        <v>87</v>
      </c>
      <c r="I24" s="13" t="str">
        <f t="shared" si="1"/>
        <v>A</v>
      </c>
      <c r="J24" s="6" t="s">
        <v>2</v>
      </c>
    </row>
    <row r="25" spans="2:10">
      <c r="B25" s="7">
        <v>5</v>
      </c>
      <c r="C25" s="13" t="s">
        <v>41</v>
      </c>
      <c r="D25" s="14" t="s">
        <v>42</v>
      </c>
      <c r="E25" s="13">
        <v>75</v>
      </c>
      <c r="F25" s="13">
        <v>80</v>
      </c>
      <c r="G25" s="13">
        <v>86</v>
      </c>
      <c r="H25" s="17">
        <f t="shared" si="2"/>
        <v>82.25</v>
      </c>
      <c r="I25" s="13" t="str">
        <f t="shared" si="1"/>
        <v>A-</v>
      </c>
      <c r="J25" s="6" t="s">
        <v>2</v>
      </c>
    </row>
    <row r="26" spans="2:10">
      <c r="B26" s="7">
        <v>6</v>
      </c>
      <c r="C26" s="13" t="s">
        <v>43</v>
      </c>
      <c r="D26" s="14" t="s">
        <v>44</v>
      </c>
      <c r="E26" s="13">
        <v>75</v>
      </c>
      <c r="F26" s="13">
        <v>90</v>
      </c>
      <c r="G26" s="13">
        <v>88</v>
      </c>
      <c r="H26" s="17">
        <f t="shared" si="2"/>
        <v>86.75</v>
      </c>
      <c r="I26" s="13" t="str">
        <f t="shared" si="1"/>
        <v>A</v>
      </c>
      <c r="J26" s="6" t="s">
        <v>2</v>
      </c>
    </row>
    <row r="27" spans="2:10">
      <c r="B27" s="7">
        <f t="shared" ref="B27:B47" si="3">B26+1</f>
        <v>7</v>
      </c>
      <c r="C27" s="13" t="s">
        <v>45</v>
      </c>
      <c r="D27" s="14" t="s">
        <v>46</v>
      </c>
      <c r="E27" s="13">
        <v>80</v>
      </c>
      <c r="F27" s="13">
        <v>90</v>
      </c>
      <c r="G27" s="13">
        <v>85</v>
      </c>
      <c r="H27" s="17">
        <f t="shared" si="2"/>
        <v>86</v>
      </c>
      <c r="I27" s="13" t="str">
        <f t="shared" si="1"/>
        <v>A</v>
      </c>
      <c r="J27" s="6" t="s">
        <v>2</v>
      </c>
    </row>
    <row r="28" spans="2:10">
      <c r="B28" s="7">
        <f t="shared" si="3"/>
        <v>8</v>
      </c>
      <c r="C28" s="13" t="s">
        <v>47</v>
      </c>
      <c r="D28" s="14" t="s">
        <v>48</v>
      </c>
      <c r="E28" s="13">
        <v>75</v>
      </c>
      <c r="F28" s="13">
        <v>75</v>
      </c>
      <c r="G28" s="13">
        <v>87</v>
      </c>
      <c r="H28" s="17">
        <f t="shared" si="2"/>
        <v>81</v>
      </c>
      <c r="I28" s="13" t="str">
        <f t="shared" si="1"/>
        <v>A-</v>
      </c>
      <c r="J28" s="6" t="s">
        <v>2</v>
      </c>
    </row>
    <row r="29" spans="2:10">
      <c r="B29" s="7">
        <f t="shared" si="3"/>
        <v>9</v>
      </c>
      <c r="C29" s="13" t="s">
        <v>49</v>
      </c>
      <c r="D29" s="14" t="s">
        <v>50</v>
      </c>
      <c r="E29" s="13">
        <v>75</v>
      </c>
      <c r="F29" s="13">
        <v>65</v>
      </c>
      <c r="G29" s="13">
        <v>86</v>
      </c>
      <c r="H29" s="17">
        <f t="shared" si="2"/>
        <v>77</v>
      </c>
      <c r="I29" s="13" t="str">
        <f t="shared" si="1"/>
        <v>B+</v>
      </c>
      <c r="J29" s="6" t="s">
        <v>2</v>
      </c>
    </row>
    <row r="30" spans="2:10">
      <c r="B30" s="7">
        <f t="shared" si="3"/>
        <v>10</v>
      </c>
      <c r="C30" s="13" t="s">
        <v>51</v>
      </c>
      <c r="D30" s="14" t="s">
        <v>52</v>
      </c>
      <c r="E30" s="13">
        <v>80</v>
      </c>
      <c r="F30" s="13">
        <v>100</v>
      </c>
      <c r="G30" s="13">
        <v>88</v>
      </c>
      <c r="H30" s="17">
        <f t="shared" si="2"/>
        <v>91</v>
      </c>
      <c r="I30" s="13" t="str">
        <f t="shared" si="1"/>
        <v>A</v>
      </c>
      <c r="J30" s="6" t="s">
        <v>2</v>
      </c>
    </row>
    <row r="31" spans="2:10">
      <c r="B31" s="7">
        <f t="shared" si="3"/>
        <v>11</v>
      </c>
      <c r="C31" s="13" t="s">
        <v>53</v>
      </c>
      <c r="D31" s="14" t="s">
        <v>54</v>
      </c>
      <c r="E31" s="13">
        <v>75</v>
      </c>
      <c r="F31" s="13">
        <v>80</v>
      </c>
      <c r="G31" s="13">
        <v>85</v>
      </c>
      <c r="H31" s="17">
        <f t="shared" si="2"/>
        <v>81.75</v>
      </c>
      <c r="I31" s="13" t="str">
        <f t="shared" si="1"/>
        <v>A-</v>
      </c>
      <c r="J31" s="6" t="s">
        <v>2</v>
      </c>
    </row>
    <row r="32" spans="2:10">
      <c r="B32" s="7">
        <f t="shared" si="3"/>
        <v>12</v>
      </c>
      <c r="C32" s="13" t="s">
        <v>55</v>
      </c>
      <c r="D32" s="14" t="s">
        <v>56</v>
      </c>
      <c r="E32" s="13">
        <v>75</v>
      </c>
      <c r="F32" s="13">
        <v>90</v>
      </c>
      <c r="G32" s="13">
        <v>87</v>
      </c>
      <c r="H32" s="17">
        <f t="shared" si="2"/>
        <v>86.25</v>
      </c>
      <c r="I32" s="13" t="str">
        <f t="shared" si="1"/>
        <v>A</v>
      </c>
      <c r="J32" s="6" t="s">
        <v>2</v>
      </c>
    </row>
    <row r="33" spans="2:10">
      <c r="B33" s="7">
        <f t="shared" si="3"/>
        <v>13</v>
      </c>
      <c r="C33" s="13" t="s">
        <v>57</v>
      </c>
      <c r="D33" s="14" t="s">
        <v>58</v>
      </c>
      <c r="E33" s="13">
        <v>80</v>
      </c>
      <c r="F33" s="13">
        <v>95</v>
      </c>
      <c r="G33" s="13">
        <v>86</v>
      </c>
      <c r="H33" s="17">
        <f t="shared" si="2"/>
        <v>88.25</v>
      </c>
      <c r="I33" s="13" t="str">
        <f t="shared" si="1"/>
        <v>A</v>
      </c>
      <c r="J33" s="6" t="s">
        <v>2</v>
      </c>
    </row>
    <row r="34" spans="2:10">
      <c r="B34" s="7">
        <f t="shared" si="3"/>
        <v>14</v>
      </c>
      <c r="C34" s="13" t="s">
        <v>59</v>
      </c>
      <c r="D34" s="14" t="s">
        <v>60</v>
      </c>
      <c r="E34" s="13">
        <v>75</v>
      </c>
      <c r="F34" s="13">
        <v>75</v>
      </c>
      <c r="G34" s="13">
        <v>88</v>
      </c>
      <c r="H34" s="17">
        <f t="shared" si="2"/>
        <v>81.5</v>
      </c>
      <c r="I34" s="13" t="str">
        <f t="shared" si="1"/>
        <v>A-</v>
      </c>
      <c r="J34" s="6" t="s">
        <v>2</v>
      </c>
    </row>
    <row r="35" spans="2:10">
      <c r="B35" s="7">
        <f t="shared" si="3"/>
        <v>15</v>
      </c>
      <c r="C35" s="13" t="s">
        <v>61</v>
      </c>
      <c r="D35" s="14" t="s">
        <v>62</v>
      </c>
      <c r="E35" s="13">
        <v>75</v>
      </c>
      <c r="F35" s="13">
        <v>90</v>
      </c>
      <c r="G35" s="13">
        <v>85</v>
      </c>
      <c r="H35" s="17">
        <f t="shared" si="2"/>
        <v>85.25</v>
      </c>
      <c r="I35" s="13" t="str">
        <f t="shared" si="1"/>
        <v>A</v>
      </c>
      <c r="J35" s="6" t="s">
        <v>2</v>
      </c>
    </row>
    <row r="36" spans="2:10">
      <c r="B36" s="7">
        <f t="shared" si="3"/>
        <v>16</v>
      </c>
      <c r="C36" s="13" t="s">
        <v>63</v>
      </c>
      <c r="D36" s="14" t="s">
        <v>64</v>
      </c>
      <c r="E36" s="13">
        <v>80</v>
      </c>
      <c r="F36" s="13">
        <v>90</v>
      </c>
      <c r="G36" s="13">
        <v>87</v>
      </c>
      <c r="H36" s="17">
        <f t="shared" si="2"/>
        <v>87</v>
      </c>
      <c r="I36" s="13" t="str">
        <f t="shared" si="1"/>
        <v>A</v>
      </c>
      <c r="J36" s="6" t="s">
        <v>2</v>
      </c>
    </row>
    <row r="37" spans="2:10">
      <c r="B37" s="7">
        <f t="shared" si="3"/>
        <v>17</v>
      </c>
      <c r="C37" s="13" t="s">
        <v>65</v>
      </c>
      <c r="D37" s="14" t="s">
        <v>66</v>
      </c>
      <c r="E37" s="13">
        <v>80</v>
      </c>
      <c r="F37" s="13">
        <v>90</v>
      </c>
      <c r="G37" s="13">
        <v>86</v>
      </c>
      <c r="H37" s="17">
        <f t="shared" si="2"/>
        <v>86.5</v>
      </c>
      <c r="I37" s="13" t="str">
        <f t="shared" si="1"/>
        <v>A</v>
      </c>
      <c r="J37" s="6" t="s">
        <v>2</v>
      </c>
    </row>
    <row r="38" spans="2:10">
      <c r="B38" s="7">
        <f>B37+1</f>
        <v>18</v>
      </c>
      <c r="C38" s="13" t="s">
        <v>67</v>
      </c>
      <c r="D38" s="14" t="s">
        <v>68</v>
      </c>
      <c r="E38" s="13">
        <v>75</v>
      </c>
      <c r="F38" s="13">
        <v>75</v>
      </c>
      <c r="G38" s="13">
        <v>88</v>
      </c>
      <c r="H38" s="17">
        <f t="shared" si="2"/>
        <v>81.5</v>
      </c>
      <c r="I38" s="13" t="str">
        <f t="shared" si="1"/>
        <v>A-</v>
      </c>
      <c r="J38" s="6" t="s">
        <v>2</v>
      </c>
    </row>
    <row r="39" spans="2:10">
      <c r="B39" s="7">
        <v>19</v>
      </c>
      <c r="C39" s="13" t="s">
        <v>69</v>
      </c>
      <c r="D39" s="14" t="s">
        <v>70</v>
      </c>
      <c r="E39" s="13">
        <v>80</v>
      </c>
      <c r="F39" s="13">
        <v>65</v>
      </c>
      <c r="G39" s="13">
        <v>85</v>
      </c>
      <c r="H39" s="17">
        <f t="shared" si="2"/>
        <v>77.25</v>
      </c>
      <c r="I39" s="13" t="str">
        <f t="shared" si="1"/>
        <v>B+</v>
      </c>
      <c r="J39" s="6" t="s">
        <v>2</v>
      </c>
    </row>
    <row r="40" spans="2:10">
      <c r="B40" s="7">
        <v>20</v>
      </c>
      <c r="C40" s="13" t="s">
        <v>71</v>
      </c>
      <c r="D40" s="14" t="s">
        <v>72</v>
      </c>
      <c r="E40" s="13">
        <v>75</v>
      </c>
      <c r="F40" s="13">
        <v>95</v>
      </c>
      <c r="G40" s="13">
        <v>87</v>
      </c>
      <c r="H40" s="17">
        <f t="shared" si="2"/>
        <v>88</v>
      </c>
      <c r="I40" s="13" t="str">
        <f t="shared" si="1"/>
        <v>A</v>
      </c>
      <c r="J40" s="6" t="s">
        <v>2</v>
      </c>
    </row>
    <row r="41" spans="2:10">
      <c r="B41" s="7">
        <f t="shared" si="3"/>
        <v>21</v>
      </c>
      <c r="C41" s="13" t="s">
        <v>73</v>
      </c>
      <c r="D41" s="14" t="s">
        <v>74</v>
      </c>
      <c r="E41" s="13">
        <v>75</v>
      </c>
      <c r="F41" s="13">
        <v>55</v>
      </c>
      <c r="G41" s="13">
        <v>86</v>
      </c>
      <c r="H41" s="17">
        <f t="shared" si="2"/>
        <v>73.5</v>
      </c>
      <c r="I41" s="13" t="str">
        <f t="shared" si="1"/>
        <v>B</v>
      </c>
      <c r="J41" s="6" t="s">
        <v>2</v>
      </c>
    </row>
    <row r="42" spans="2:10">
      <c r="B42" s="7">
        <f t="shared" si="3"/>
        <v>22</v>
      </c>
      <c r="C42" s="13" t="s">
        <v>75</v>
      </c>
      <c r="D42" s="14" t="s">
        <v>76</v>
      </c>
      <c r="E42" s="13">
        <v>80</v>
      </c>
      <c r="F42" s="13">
        <v>100</v>
      </c>
      <c r="G42" s="13">
        <v>88</v>
      </c>
      <c r="H42" s="17">
        <f t="shared" si="2"/>
        <v>91</v>
      </c>
      <c r="I42" s="13" t="str">
        <f t="shared" si="1"/>
        <v>A</v>
      </c>
      <c r="J42" s="6" t="s">
        <v>2</v>
      </c>
    </row>
    <row r="43" spans="2:10">
      <c r="B43" s="7">
        <f t="shared" si="3"/>
        <v>23</v>
      </c>
      <c r="C43" s="13" t="s">
        <v>77</v>
      </c>
      <c r="D43" s="14" t="s">
        <v>78</v>
      </c>
      <c r="E43" s="13">
        <v>75</v>
      </c>
      <c r="F43" s="13">
        <v>65</v>
      </c>
      <c r="G43" s="13">
        <v>85</v>
      </c>
      <c r="H43" s="17">
        <f t="shared" si="2"/>
        <v>76.5</v>
      </c>
      <c r="I43" s="13" t="str">
        <f t="shared" si="1"/>
        <v>B+</v>
      </c>
      <c r="J43" s="6" t="s">
        <v>2</v>
      </c>
    </row>
    <row r="44" spans="2:10">
      <c r="B44" s="7">
        <f t="shared" si="3"/>
        <v>24</v>
      </c>
      <c r="C44" s="13" t="s">
        <v>79</v>
      </c>
      <c r="D44" s="14" t="s">
        <v>80</v>
      </c>
      <c r="E44" s="13">
        <v>75</v>
      </c>
      <c r="F44" s="13">
        <v>80</v>
      </c>
      <c r="G44" s="13">
        <v>87</v>
      </c>
      <c r="H44" s="17">
        <f t="shared" si="2"/>
        <v>82.75</v>
      </c>
      <c r="I44" s="13" t="str">
        <f t="shared" si="1"/>
        <v>A-</v>
      </c>
      <c r="J44" s="6" t="s">
        <v>2</v>
      </c>
    </row>
    <row r="45" spans="2:10">
      <c r="B45" s="7">
        <f t="shared" si="3"/>
        <v>25</v>
      </c>
      <c r="C45" s="13" t="s">
        <v>81</v>
      </c>
      <c r="D45" s="14" t="s">
        <v>82</v>
      </c>
      <c r="E45" s="13">
        <v>75</v>
      </c>
      <c r="F45" s="13">
        <v>85</v>
      </c>
      <c r="G45" s="13">
        <v>86</v>
      </c>
      <c r="H45" s="17">
        <f t="shared" si="2"/>
        <v>84</v>
      </c>
      <c r="I45" s="13" t="str">
        <f t="shared" si="1"/>
        <v>A-</v>
      </c>
      <c r="J45" s="6" t="s">
        <v>2</v>
      </c>
    </row>
    <row r="46" spans="2:10">
      <c r="B46" s="7">
        <f t="shared" si="3"/>
        <v>26</v>
      </c>
      <c r="C46" s="13" t="s">
        <v>83</v>
      </c>
      <c r="D46" s="14" t="s">
        <v>84</v>
      </c>
      <c r="E46" s="13">
        <v>75</v>
      </c>
      <c r="F46" s="13">
        <v>60</v>
      </c>
      <c r="G46" s="13">
        <v>88</v>
      </c>
      <c r="H46" s="17">
        <f t="shared" si="2"/>
        <v>76.25</v>
      </c>
      <c r="I46" s="13" t="str">
        <f t="shared" si="1"/>
        <v>B+</v>
      </c>
      <c r="J46" s="6" t="s">
        <v>2</v>
      </c>
    </row>
    <row r="47" spans="2:10">
      <c r="B47" s="7">
        <f t="shared" si="3"/>
        <v>27</v>
      </c>
      <c r="C47" s="13" t="s">
        <v>85</v>
      </c>
      <c r="D47" s="14" t="s">
        <v>86</v>
      </c>
      <c r="E47" s="13">
        <v>75</v>
      </c>
      <c r="F47" s="13">
        <v>40</v>
      </c>
      <c r="G47" s="13">
        <v>85</v>
      </c>
      <c r="H47" s="17">
        <f t="shared" si="2"/>
        <v>67.75</v>
      </c>
      <c r="I47" s="13" t="str">
        <f t="shared" si="1"/>
        <v>B-</v>
      </c>
      <c r="J47" s="6" t="s">
        <v>2</v>
      </c>
    </row>
    <row r="48" spans="2:10" ht="16" thickBot="1">
      <c r="B48" s="8" t="s">
        <v>2</v>
      </c>
      <c r="C48" s="15" t="s">
        <v>2</v>
      </c>
      <c r="D48" s="15" t="s">
        <v>2</v>
      </c>
      <c r="E48" s="15" t="s">
        <v>2</v>
      </c>
      <c r="F48" s="15" t="s">
        <v>2</v>
      </c>
      <c r="G48" s="15" t="s">
        <v>2</v>
      </c>
      <c r="H48" s="15" t="s">
        <v>2</v>
      </c>
      <c r="I48" s="15" t="s">
        <v>2</v>
      </c>
      <c r="J48" s="9"/>
    </row>
    <row r="49" spans="2:9" ht="16" thickTop="1">
      <c r="B49" t="s">
        <v>2</v>
      </c>
      <c r="C49" t="s">
        <v>2</v>
      </c>
      <c r="D49" t="s">
        <v>2</v>
      </c>
      <c r="E49" t="s">
        <v>2</v>
      </c>
      <c r="F49" t="s">
        <v>2</v>
      </c>
      <c r="G49" t="s">
        <v>2</v>
      </c>
      <c r="H49" t="s">
        <v>2</v>
      </c>
      <c r="I49" t="s">
        <v>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Heinche</dc:creator>
  <cp:lastModifiedBy>Heinche</cp:lastModifiedBy>
  <dcterms:created xsi:type="dcterms:W3CDTF">2016-12-19T12:43:08Z</dcterms:created>
  <dcterms:modified xsi:type="dcterms:W3CDTF">2016-12-19T22:03:29Z</dcterms:modified>
</cp:coreProperties>
</file>